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1940" windowHeight="6120" activeTab="3"/>
  </bookViews>
  <sheets>
    <sheet name="様式24　年間所定労働時間計算書" sheetId="3" r:id="rId1"/>
    <sheet name="様式25　人件費実績明細書（A)月額" sheetId="1" r:id="rId2"/>
    <sheet name="様式25　人件費実績明細書 （B)日額" sheetId="2" r:id="rId3"/>
    <sheet name="精算表" sheetId="4" r:id="rId4"/>
  </sheets>
  <definedNames>
    <definedName name="DOCKBN" localSheetId="3">#REF!</definedName>
    <definedName name="DOCKBN" localSheetId="0">#REF!</definedName>
    <definedName name="DOCKBN" localSheetId="2">#REF!</definedName>
    <definedName name="DOCKBN">#REF!</definedName>
    <definedName name="GOUGISPACE1" localSheetId="3">#REF!</definedName>
    <definedName name="GOUGISPACE1" localSheetId="2">#REF!</definedName>
    <definedName name="GOUGISPACE1">#REF!</definedName>
    <definedName name="GOUGISPACE2" localSheetId="3">#REF!</definedName>
    <definedName name="GOUGISPACE2" localSheetId="2">#REF!</definedName>
    <definedName name="GOUGISPACE2">#REF!</definedName>
    <definedName name="_xlnm.Print_Area" localSheetId="3">精算表!$A$1:$P$18</definedName>
    <definedName name="_xlnm.Print_Area" localSheetId="0">'様式24　年間所定労働時間計算書'!$A$1:$AC$13</definedName>
    <definedName name="_xlnm.Print_Area" localSheetId="2">'様式25　人件費実績明細書 （B)日額'!$A$1:$T$27</definedName>
    <definedName name="_xlnm.Print_Area" localSheetId="1">'様式25　人件費実績明細書（A)月額'!$A$1:$T$27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8" i="4" l="1"/>
  <c r="O7" i="4"/>
  <c r="C15" i="4"/>
  <c r="B16" i="4"/>
  <c r="B8" i="4"/>
  <c r="B15" i="4"/>
  <c r="B7" i="4"/>
  <c r="P7" i="2"/>
  <c r="M20" i="2"/>
  <c r="L20" i="2"/>
  <c r="K20" i="2"/>
  <c r="J20" i="2"/>
  <c r="M19" i="2"/>
  <c r="L19" i="2"/>
  <c r="K19" i="2"/>
  <c r="J19" i="2"/>
  <c r="P18" i="2"/>
  <c r="O18" i="2"/>
  <c r="M18" i="2"/>
  <c r="L18" i="2"/>
  <c r="K18" i="2"/>
  <c r="J18" i="2"/>
  <c r="P17" i="2"/>
  <c r="O17" i="2"/>
  <c r="N17" i="2"/>
  <c r="M17" i="2"/>
  <c r="L17" i="2"/>
  <c r="K17" i="2"/>
  <c r="J17" i="2"/>
  <c r="P16" i="2"/>
  <c r="M16" i="2"/>
  <c r="L16" i="2"/>
  <c r="K16" i="2"/>
  <c r="J16" i="2"/>
  <c r="M15" i="2"/>
  <c r="L15" i="2"/>
  <c r="K15" i="2"/>
  <c r="J15" i="2"/>
  <c r="M14" i="2"/>
  <c r="L14" i="2"/>
  <c r="K14" i="2"/>
  <c r="J14" i="2"/>
  <c r="N13" i="2"/>
  <c r="M13" i="2"/>
  <c r="L13" i="2"/>
  <c r="K13" i="2"/>
  <c r="J13" i="2"/>
  <c r="P12" i="2"/>
  <c r="M12" i="2"/>
  <c r="L12" i="2"/>
  <c r="K12" i="2"/>
  <c r="J12" i="2"/>
  <c r="M11" i="2"/>
  <c r="L11" i="2"/>
  <c r="K11" i="2"/>
  <c r="J11" i="2"/>
  <c r="P10" i="2"/>
  <c r="O10" i="2"/>
  <c r="M10" i="2"/>
  <c r="L10" i="2"/>
  <c r="K10" i="2"/>
  <c r="J10" i="2"/>
  <c r="M9" i="2"/>
  <c r="L9" i="2"/>
  <c r="K9" i="2"/>
  <c r="J9" i="2"/>
  <c r="M8" i="2"/>
  <c r="L8" i="2"/>
  <c r="K8" i="2"/>
  <c r="J8" i="2"/>
  <c r="M7" i="2"/>
  <c r="L7" i="2"/>
  <c r="K7" i="2"/>
  <c r="J7" i="2"/>
  <c r="D20" i="2"/>
  <c r="H20" i="2" s="1"/>
  <c r="P20" i="2" s="1"/>
  <c r="D19" i="2"/>
  <c r="H19" i="2" s="1"/>
  <c r="O19" i="2" s="1"/>
  <c r="D18" i="2"/>
  <c r="H18" i="2" s="1"/>
  <c r="N18" i="2" s="1"/>
  <c r="H17" i="2"/>
  <c r="D16" i="2"/>
  <c r="H16" i="2" s="1"/>
  <c r="O16" i="2" s="1"/>
  <c r="D15" i="2"/>
  <c r="H15" i="2" s="1"/>
  <c r="D14" i="2"/>
  <c r="H14" i="2" s="1"/>
  <c r="O14" i="2" s="1"/>
  <c r="H13" i="2"/>
  <c r="P13" i="2" s="1"/>
  <c r="D13" i="2"/>
  <c r="D12" i="2"/>
  <c r="H12" i="2" s="1"/>
  <c r="O12" i="2" s="1"/>
  <c r="H11" i="2"/>
  <c r="N11" i="2" s="1"/>
  <c r="D11" i="2"/>
  <c r="H10" i="2"/>
  <c r="N10" i="2" s="1"/>
  <c r="D9" i="2"/>
  <c r="H9" i="2" s="1"/>
  <c r="D8" i="2"/>
  <c r="H8" i="2" s="1"/>
  <c r="P8" i="2" s="1"/>
  <c r="D7" i="2"/>
  <c r="H7" i="2" s="1"/>
  <c r="T21" i="1"/>
  <c r="S21" i="1"/>
  <c r="S27" i="1" s="1"/>
  <c r="P20" i="1"/>
  <c r="O20" i="1"/>
  <c r="N20" i="1"/>
  <c r="M20" i="1"/>
  <c r="L20" i="1"/>
  <c r="K20" i="1"/>
  <c r="J20" i="1"/>
  <c r="P19" i="1"/>
  <c r="O19" i="1"/>
  <c r="N19" i="1"/>
  <c r="M19" i="1"/>
  <c r="L19" i="1"/>
  <c r="K19" i="1"/>
  <c r="J19" i="1"/>
  <c r="Q19" i="1" s="1"/>
  <c r="P18" i="1"/>
  <c r="O18" i="1"/>
  <c r="N18" i="1"/>
  <c r="M18" i="1"/>
  <c r="L18" i="1"/>
  <c r="K18" i="1"/>
  <c r="J18" i="1"/>
  <c r="P17" i="1"/>
  <c r="O17" i="1"/>
  <c r="N17" i="1"/>
  <c r="M17" i="1"/>
  <c r="L17" i="1"/>
  <c r="K17" i="1"/>
  <c r="J17" i="1"/>
  <c r="P16" i="1"/>
  <c r="O16" i="1"/>
  <c r="N16" i="1"/>
  <c r="M16" i="1"/>
  <c r="L16" i="1"/>
  <c r="K16" i="1"/>
  <c r="J16" i="1"/>
  <c r="P15" i="1"/>
  <c r="O15" i="1"/>
  <c r="N15" i="1"/>
  <c r="M15" i="1"/>
  <c r="L15" i="1"/>
  <c r="K15" i="1"/>
  <c r="J15" i="1"/>
  <c r="Q15" i="1" s="1"/>
  <c r="P14" i="1"/>
  <c r="O14" i="1"/>
  <c r="N14" i="1"/>
  <c r="M14" i="1"/>
  <c r="L14" i="1"/>
  <c r="K14" i="1"/>
  <c r="J14" i="1"/>
  <c r="P13" i="1"/>
  <c r="O13" i="1"/>
  <c r="N13" i="1"/>
  <c r="M13" i="1"/>
  <c r="L13" i="1"/>
  <c r="K13" i="1"/>
  <c r="J13" i="1"/>
  <c r="P12" i="1"/>
  <c r="O12" i="1"/>
  <c r="N12" i="1"/>
  <c r="M12" i="1"/>
  <c r="L12" i="1"/>
  <c r="K12" i="1"/>
  <c r="J12" i="1"/>
  <c r="P11" i="1"/>
  <c r="O11" i="1"/>
  <c r="N11" i="1"/>
  <c r="M11" i="1"/>
  <c r="L11" i="1"/>
  <c r="K11" i="1"/>
  <c r="J11" i="1"/>
  <c r="Q11" i="1" s="1"/>
  <c r="P10" i="1"/>
  <c r="O10" i="1"/>
  <c r="N10" i="1"/>
  <c r="M10" i="1"/>
  <c r="L10" i="1"/>
  <c r="K10" i="1"/>
  <c r="J10" i="1"/>
  <c r="P9" i="1"/>
  <c r="O9" i="1"/>
  <c r="N9" i="1"/>
  <c r="M9" i="1"/>
  <c r="L9" i="1"/>
  <c r="K9" i="1"/>
  <c r="J9" i="1"/>
  <c r="P8" i="1"/>
  <c r="O8" i="1"/>
  <c r="N8" i="1"/>
  <c r="M8" i="1"/>
  <c r="L8" i="1"/>
  <c r="K8" i="1"/>
  <c r="J8" i="1"/>
  <c r="P7" i="1"/>
  <c r="O7" i="1"/>
  <c r="N7" i="1"/>
  <c r="M7" i="1"/>
  <c r="L7" i="1"/>
  <c r="K7" i="1"/>
  <c r="J7" i="1"/>
  <c r="Q7" i="1" s="1"/>
  <c r="D20" i="1"/>
  <c r="H20" i="1" s="1"/>
  <c r="D19" i="1"/>
  <c r="H19" i="1" s="1"/>
  <c r="D18" i="1"/>
  <c r="H18" i="1" s="1"/>
  <c r="H17" i="1"/>
  <c r="D16" i="1"/>
  <c r="H16" i="1" s="1"/>
  <c r="H15" i="1"/>
  <c r="D15" i="1"/>
  <c r="D14" i="1"/>
  <c r="H14" i="1" s="1"/>
  <c r="H13" i="1"/>
  <c r="D13" i="1"/>
  <c r="D12" i="1"/>
  <c r="H12" i="1" s="1"/>
  <c r="H11" i="1"/>
  <c r="D11" i="1"/>
  <c r="H10" i="1"/>
  <c r="D9" i="1"/>
  <c r="H9" i="1" s="1"/>
  <c r="D8" i="1"/>
  <c r="H8" i="1" s="1"/>
  <c r="D7" i="1"/>
  <c r="H7" i="1" s="1"/>
  <c r="S21" i="2"/>
  <c r="S27" i="2" s="1"/>
  <c r="AB9" i="3"/>
  <c r="AA9" i="3"/>
  <c r="Y9" i="3"/>
  <c r="W9" i="3"/>
  <c r="U9" i="3"/>
  <c r="S9" i="3"/>
  <c r="Q9" i="3"/>
  <c r="O9" i="3"/>
  <c r="M9" i="3"/>
  <c r="K9" i="3"/>
  <c r="I9" i="3"/>
  <c r="G9" i="3"/>
  <c r="E9" i="3"/>
  <c r="AC9" i="3" s="1"/>
  <c r="C16" i="4"/>
  <c r="E16" i="4" s="1"/>
  <c r="Q17" i="2" l="1"/>
  <c r="Q10" i="2"/>
  <c r="N20" i="2"/>
  <c r="N19" i="2"/>
  <c r="Q19" i="2" s="1"/>
  <c r="O20" i="2"/>
  <c r="Q20" i="2" s="1"/>
  <c r="P19" i="2"/>
  <c r="Q18" i="2"/>
  <c r="N15" i="2"/>
  <c r="P15" i="2"/>
  <c r="Q15" i="2" s="1"/>
  <c r="O15" i="2"/>
  <c r="N14" i="2"/>
  <c r="N12" i="2"/>
  <c r="Q12" i="2" s="1"/>
  <c r="O13" i="2"/>
  <c r="Q13" i="2" s="1"/>
  <c r="P14" i="2"/>
  <c r="Q14" i="2" s="1"/>
  <c r="N16" i="2"/>
  <c r="Q16" i="2" s="1"/>
  <c r="O11" i="2"/>
  <c r="Q11" i="2" s="1"/>
  <c r="P11" i="2"/>
  <c r="P9" i="2"/>
  <c r="N9" i="2"/>
  <c r="O9" i="2"/>
  <c r="Q8" i="2"/>
  <c r="N8" i="2"/>
  <c r="O8" i="2"/>
  <c r="N7" i="2"/>
  <c r="O7" i="2"/>
  <c r="Q7" i="2"/>
  <c r="Q9" i="1"/>
  <c r="Q13" i="1"/>
  <c r="Q17" i="1"/>
  <c r="Q8" i="1"/>
  <c r="Q12" i="1"/>
  <c r="Q16" i="1"/>
  <c r="Q20" i="1"/>
  <c r="Q10" i="1"/>
  <c r="Q14" i="1"/>
  <c r="Q18" i="1"/>
  <c r="P7" i="4"/>
  <c r="P8" i="4"/>
  <c r="E15" i="4"/>
  <c r="E17" i="4" s="1"/>
  <c r="P9" i="4" l="1"/>
  <c r="Q9" i="2"/>
  <c r="AB10" i="3"/>
  <c r="D7" i="3"/>
  <c r="F7" i="3" s="1"/>
  <c r="H7" i="3" s="1"/>
  <c r="J7" i="3" s="1"/>
  <c r="L7" i="3" s="1"/>
  <c r="N7" i="3" s="1"/>
  <c r="P7" i="3" s="1"/>
  <c r="R7" i="3" s="1"/>
  <c r="E10" i="3"/>
  <c r="AC10" i="3" s="1"/>
  <c r="AA10" i="3"/>
  <c r="X7" i="3"/>
  <c r="G10" i="3"/>
  <c r="I10" i="3"/>
  <c r="K10" i="3"/>
  <c r="M10" i="3"/>
  <c r="O10" i="3"/>
  <c r="Q10" i="3"/>
  <c r="S10" i="3"/>
  <c r="U10" i="3"/>
  <c r="W10" i="3"/>
  <c r="Y10" i="3"/>
  <c r="P21" i="2" l="1"/>
  <c r="O21" i="2"/>
  <c r="K21" i="2"/>
  <c r="G21" i="2"/>
  <c r="F21" i="2"/>
  <c r="E21" i="2"/>
  <c r="D21" i="2"/>
  <c r="H21" i="2" s="1"/>
  <c r="M21" i="2" l="1"/>
  <c r="L21" i="2"/>
  <c r="N21" i="2"/>
  <c r="D21" i="1"/>
  <c r="E21" i="1"/>
  <c r="F21" i="1"/>
  <c r="G21" i="1"/>
  <c r="K21" i="1"/>
  <c r="O21" i="1"/>
  <c r="P21" i="1"/>
  <c r="H21" i="1" l="1"/>
  <c r="Q21" i="2"/>
  <c r="M21" i="1"/>
  <c r="J21" i="2"/>
  <c r="L21" i="1"/>
  <c r="N21" i="1"/>
  <c r="J21" i="1"/>
  <c r="R21" i="2" l="1"/>
  <c r="T21" i="2" s="1"/>
  <c r="R27" i="2"/>
  <c r="T27" i="2" s="1"/>
  <c r="Q21" i="1"/>
  <c r="R27" i="1" s="1"/>
  <c r="T27" i="1" s="1"/>
  <c r="R21" i="1" l="1"/>
</calcChain>
</file>

<file path=xl/sharedStrings.xml><?xml version="1.0" encoding="utf-8"?>
<sst xmlns="http://schemas.openxmlformats.org/spreadsheetml/2006/main" count="193" uniqueCount="98">
  <si>
    <t>５．帳簿とともに準備・保管し、甲から指示があった場合は提示できるようにすること。</t>
    <rPh sb="2" eb="4">
      <t>チョウボ</t>
    </rPh>
    <rPh sb="8" eb="10">
      <t>ジュンビ</t>
    </rPh>
    <rPh sb="11" eb="13">
      <t>ホカン</t>
    </rPh>
    <rPh sb="15" eb="16">
      <t>コウ</t>
    </rPh>
    <rPh sb="18" eb="20">
      <t>シジ</t>
    </rPh>
    <rPh sb="24" eb="26">
      <t>バアイ</t>
    </rPh>
    <rPh sb="27" eb="29">
      <t>テイジ</t>
    </rPh>
    <phoneticPr fontId="5"/>
  </si>
  <si>
    <t>４．従事者別に作成する。</t>
    <rPh sb="2" eb="5">
      <t>ジュウジシャ</t>
    </rPh>
    <rPh sb="5" eb="6">
      <t>ベツ</t>
    </rPh>
    <rPh sb="7" eb="9">
      <t>サクセイ</t>
    </rPh>
    <phoneticPr fontId="9"/>
  </si>
  <si>
    <t>３．時間単価を求める際は、小数点以下を切り捨てる。</t>
    <rPh sb="2" eb="4">
      <t>ジカン</t>
    </rPh>
    <rPh sb="4" eb="6">
      <t>タンカ</t>
    </rPh>
    <rPh sb="7" eb="8">
      <t>モト</t>
    </rPh>
    <rPh sb="10" eb="11">
      <t>サイ</t>
    </rPh>
    <rPh sb="13" eb="16">
      <t>ショウスウテン</t>
    </rPh>
    <rPh sb="16" eb="18">
      <t>イカ</t>
    </rPh>
    <rPh sb="19" eb="20">
      <t>キ</t>
    </rPh>
    <rPh sb="21" eb="22">
      <t>ス</t>
    </rPh>
    <phoneticPr fontId="9"/>
  </si>
  <si>
    <t>２．②の年間法定福利費は、健康保険、介護保険、厚生年金保険、労働保険、子ども・子育て拠出金等の事業者負担分とする。</t>
    <rPh sb="4" eb="6">
      <t>ネンカン</t>
    </rPh>
    <rPh sb="6" eb="8">
      <t>ホウテイ</t>
    </rPh>
    <rPh sb="8" eb="10">
      <t>フクリ</t>
    </rPh>
    <rPh sb="10" eb="11">
      <t>ヒ</t>
    </rPh>
    <rPh sb="13" eb="15">
      <t>ケンコウ</t>
    </rPh>
    <rPh sb="15" eb="17">
      <t>ホケン</t>
    </rPh>
    <rPh sb="18" eb="20">
      <t>カイゴ</t>
    </rPh>
    <rPh sb="20" eb="22">
      <t>ホケン</t>
    </rPh>
    <rPh sb="23" eb="25">
      <t>コウセイ</t>
    </rPh>
    <rPh sb="25" eb="27">
      <t>ネンキン</t>
    </rPh>
    <rPh sb="27" eb="29">
      <t>ホケン</t>
    </rPh>
    <rPh sb="30" eb="32">
      <t>ロウドウ</t>
    </rPh>
    <rPh sb="32" eb="34">
      <t>ホケン</t>
    </rPh>
    <rPh sb="35" eb="36">
      <t>コ</t>
    </rPh>
    <rPh sb="39" eb="41">
      <t>コソダ</t>
    </rPh>
    <rPh sb="42" eb="45">
      <t>キョシュツキン</t>
    </rPh>
    <rPh sb="45" eb="46">
      <t>トウ</t>
    </rPh>
    <rPh sb="47" eb="50">
      <t>ジギョウシャ</t>
    </rPh>
    <rPh sb="50" eb="53">
      <t>フタンブン</t>
    </rPh>
    <phoneticPr fontId="9"/>
  </si>
  <si>
    <t>１．①のうち、手当には残業手当や福利厚生面で補助として助成されているものは含めることはできない。</t>
    <rPh sb="7" eb="9">
      <t>テアテ</t>
    </rPh>
    <rPh sb="11" eb="13">
      <t>ザンギョウ</t>
    </rPh>
    <rPh sb="13" eb="15">
      <t>テアテ</t>
    </rPh>
    <rPh sb="16" eb="18">
      <t>フクリ</t>
    </rPh>
    <rPh sb="18" eb="20">
      <t>コウセイ</t>
    </rPh>
    <rPh sb="20" eb="21">
      <t>メン</t>
    </rPh>
    <rPh sb="22" eb="24">
      <t>ホジョ</t>
    </rPh>
    <rPh sb="27" eb="29">
      <t>ジョセイ</t>
    </rPh>
    <rPh sb="37" eb="38">
      <t>フク</t>
    </rPh>
    <phoneticPr fontId="9"/>
  </si>
  <si>
    <t>（注）</t>
    <rPh sb="1" eb="2">
      <t>チュウ</t>
    </rPh>
    <phoneticPr fontId="9"/>
  </si>
  <si>
    <t>合計</t>
    <rPh sb="0" eb="2">
      <t>ゴウケイ</t>
    </rPh>
    <phoneticPr fontId="5"/>
  </si>
  <si>
    <t>3月</t>
    <rPh sb="1" eb="2">
      <t>ツキ</t>
    </rPh>
    <phoneticPr fontId="5"/>
  </si>
  <si>
    <t>2月</t>
    <rPh sb="1" eb="2">
      <t>ツキ</t>
    </rPh>
    <phoneticPr fontId="5"/>
  </si>
  <si>
    <t>1月</t>
    <rPh sb="1" eb="2">
      <t>ツキ</t>
    </rPh>
    <phoneticPr fontId="5"/>
  </si>
  <si>
    <t>12月（期末）</t>
    <rPh sb="2" eb="3">
      <t>ツキ</t>
    </rPh>
    <rPh sb="4" eb="6">
      <t>キマツ</t>
    </rPh>
    <phoneticPr fontId="5"/>
  </si>
  <si>
    <t>12月</t>
    <rPh sb="2" eb="3">
      <t>ツキ</t>
    </rPh>
    <phoneticPr fontId="5"/>
  </si>
  <si>
    <t>11月</t>
    <rPh sb="2" eb="3">
      <t>ツキ</t>
    </rPh>
    <phoneticPr fontId="5"/>
  </si>
  <si>
    <t>10月</t>
    <rPh sb="2" eb="3">
      <t>ツキ</t>
    </rPh>
    <phoneticPr fontId="5"/>
  </si>
  <si>
    <t>9月</t>
    <rPh sb="1" eb="2">
      <t>ツキ</t>
    </rPh>
    <phoneticPr fontId="5"/>
  </si>
  <si>
    <t>8月</t>
    <rPh sb="1" eb="2">
      <t>ツキ</t>
    </rPh>
    <phoneticPr fontId="5"/>
  </si>
  <si>
    <t>7月</t>
    <rPh sb="1" eb="2">
      <t>ツキ</t>
    </rPh>
    <phoneticPr fontId="5"/>
  </si>
  <si>
    <t>6月（一時）</t>
    <rPh sb="1" eb="2">
      <t>ツキ</t>
    </rPh>
    <rPh sb="3" eb="5">
      <t>イチジ</t>
    </rPh>
    <phoneticPr fontId="5"/>
  </si>
  <si>
    <t>6月</t>
    <rPh sb="1" eb="2">
      <t>ツキ</t>
    </rPh>
    <phoneticPr fontId="5"/>
  </si>
  <si>
    <t>5月</t>
    <rPh sb="1" eb="2">
      <t>ツキ</t>
    </rPh>
    <phoneticPr fontId="5"/>
  </si>
  <si>
    <t>4月</t>
    <rPh sb="1" eb="2">
      <t>ツキ</t>
    </rPh>
    <phoneticPr fontId="5"/>
  </si>
  <si>
    <t>計</t>
    <rPh sb="0" eb="1">
      <t>ケイ</t>
    </rPh>
    <phoneticPr fontId="5"/>
  </si>
  <si>
    <t>労災保険</t>
    <rPh sb="0" eb="2">
      <t>ロウサイ</t>
    </rPh>
    <rPh sb="2" eb="4">
      <t>ホケン</t>
    </rPh>
    <phoneticPr fontId="5"/>
  </si>
  <si>
    <t>雇用保険</t>
    <rPh sb="0" eb="2">
      <t>コヨウ</t>
    </rPh>
    <rPh sb="2" eb="4">
      <t>ホケン</t>
    </rPh>
    <phoneticPr fontId="5"/>
  </si>
  <si>
    <t>介護保険</t>
    <rPh sb="0" eb="2">
      <t>カイゴ</t>
    </rPh>
    <rPh sb="2" eb="4">
      <t>ホケン</t>
    </rPh>
    <phoneticPr fontId="5"/>
  </si>
  <si>
    <t>児童手当</t>
    <rPh sb="0" eb="2">
      <t>ジドウ</t>
    </rPh>
    <rPh sb="2" eb="4">
      <t>テアテ</t>
    </rPh>
    <phoneticPr fontId="5"/>
  </si>
  <si>
    <t>厚生年金</t>
    <rPh sb="0" eb="2">
      <t>コウセイ</t>
    </rPh>
    <rPh sb="2" eb="4">
      <t>ネンキン</t>
    </rPh>
    <phoneticPr fontId="5"/>
  </si>
  <si>
    <t>健康保険</t>
    <rPh sb="0" eb="2">
      <t>ケンコウ</t>
    </rPh>
    <rPh sb="2" eb="4">
      <t>ホケン</t>
    </rPh>
    <phoneticPr fontId="5"/>
  </si>
  <si>
    <t>標準報酬
月額</t>
    <rPh sb="0" eb="2">
      <t>ヒョウジュン</t>
    </rPh>
    <rPh sb="2" eb="4">
      <t>ホウシュウ</t>
    </rPh>
    <rPh sb="5" eb="7">
      <t>ゲツガク</t>
    </rPh>
    <phoneticPr fontId="5"/>
  </si>
  <si>
    <t>その他
手当</t>
    <rPh sb="2" eb="3">
      <t>タ</t>
    </rPh>
    <rPh sb="4" eb="6">
      <t>テアテ</t>
    </rPh>
    <phoneticPr fontId="5"/>
  </si>
  <si>
    <t>時間外
手当</t>
    <rPh sb="0" eb="3">
      <t>ジカンガイ</t>
    </rPh>
    <rPh sb="4" eb="6">
      <t>テアテ</t>
    </rPh>
    <phoneticPr fontId="5"/>
  </si>
  <si>
    <t>通勤手当</t>
    <rPh sb="0" eb="2">
      <t>ツウキン</t>
    </rPh>
    <rPh sb="2" eb="4">
      <t>テアテ</t>
    </rPh>
    <phoneticPr fontId="5"/>
  </si>
  <si>
    <t>本給・期末</t>
    <rPh sb="0" eb="2">
      <t>ホンキュウ</t>
    </rPh>
    <rPh sb="3" eb="5">
      <t>キマツ</t>
    </rPh>
    <phoneticPr fontId="5"/>
  </si>
  <si>
    <t>日数</t>
    <rPh sb="0" eb="1">
      <t>ニチ</t>
    </rPh>
    <rPh sb="1" eb="2">
      <t>スウ</t>
    </rPh>
    <phoneticPr fontId="5"/>
  </si>
  <si>
    <t>日額</t>
    <rPh sb="0" eb="2">
      <t>ニチガク</t>
    </rPh>
    <phoneticPr fontId="5"/>
  </si>
  <si>
    <t>②社会保険料等事業主負担分（法定福利費）</t>
    <rPh sb="1" eb="3">
      <t>シャカイ</t>
    </rPh>
    <rPh sb="3" eb="6">
      <t>ホケンリョウ</t>
    </rPh>
    <rPh sb="6" eb="7">
      <t>トウ</t>
    </rPh>
    <rPh sb="7" eb="10">
      <t>ジギョウヌシ</t>
    </rPh>
    <rPh sb="10" eb="13">
      <t>フタンブン</t>
    </rPh>
    <rPh sb="14" eb="16">
      <t>ホウテイ</t>
    </rPh>
    <rPh sb="16" eb="18">
      <t>フクリ</t>
    </rPh>
    <rPh sb="18" eb="19">
      <t>ヒ</t>
    </rPh>
    <phoneticPr fontId="5"/>
  </si>
  <si>
    <t>①人件費（支給額）</t>
    <rPh sb="1" eb="4">
      <t>ジンケンヒ</t>
    </rPh>
    <rPh sb="5" eb="7">
      <t>シキュウ</t>
    </rPh>
    <rPh sb="7" eb="8">
      <t>ガク</t>
    </rPh>
    <phoneticPr fontId="5"/>
  </si>
  <si>
    <t>従事実績</t>
    <rPh sb="0" eb="2">
      <t>ジュウジ</t>
    </rPh>
    <rPh sb="2" eb="4">
      <t>ジッセキ</t>
    </rPh>
    <phoneticPr fontId="5"/>
  </si>
  <si>
    <t>単価</t>
    <rPh sb="0" eb="2">
      <t>タンカ</t>
    </rPh>
    <phoneticPr fontId="5"/>
  </si>
  <si>
    <t>給与支給　　　対象期間</t>
    <rPh sb="0" eb="2">
      <t>キュウヨ</t>
    </rPh>
    <rPh sb="2" eb="4">
      <t>シキュウ</t>
    </rPh>
    <rPh sb="7" eb="9">
      <t>タイショウ</t>
    </rPh>
    <rPh sb="9" eb="11">
      <t>キカン</t>
    </rPh>
    <phoneticPr fontId="5"/>
  </si>
  <si>
    <t>(研究員A)</t>
    <rPh sb="1" eb="4">
      <t>ケンキュウイン</t>
    </rPh>
    <phoneticPr fontId="5"/>
  </si>
  <si>
    <t>従事者：B</t>
    <rPh sb="0" eb="3">
      <t>ジュウジシャ</t>
    </rPh>
    <phoneticPr fontId="5"/>
  </si>
  <si>
    <t>（人件費）</t>
    <rPh sb="1" eb="3">
      <t>ジンケン</t>
    </rPh>
    <rPh sb="3" eb="4">
      <t>ヒ</t>
    </rPh>
    <phoneticPr fontId="5"/>
  </si>
  <si>
    <t>月数</t>
    <rPh sb="0" eb="2">
      <t>ツキスウ</t>
    </rPh>
    <phoneticPr fontId="5"/>
  </si>
  <si>
    <t>月額</t>
    <rPh sb="0" eb="2">
      <t>ゲツガク</t>
    </rPh>
    <phoneticPr fontId="5"/>
  </si>
  <si>
    <t>単位：円</t>
    <rPh sb="0" eb="2">
      <t>タンイ</t>
    </rPh>
    <rPh sb="3" eb="4">
      <t>エン</t>
    </rPh>
    <phoneticPr fontId="5"/>
  </si>
  <si>
    <t>(主任研究員)</t>
    <rPh sb="1" eb="3">
      <t>シュニン</t>
    </rPh>
    <rPh sb="3" eb="6">
      <t>ケンキュウイン</t>
    </rPh>
    <phoneticPr fontId="5"/>
  </si>
  <si>
    <t>従事者：Ａ</t>
    <rPh sb="0" eb="3">
      <t>ジュウジシャ</t>
    </rPh>
    <phoneticPr fontId="5"/>
  </si>
  <si>
    <t>人件費実績明細書　（記載例）</t>
    <rPh sb="0" eb="3">
      <t>ジンケンヒ</t>
    </rPh>
    <rPh sb="3" eb="5">
      <t>ジッセキ</t>
    </rPh>
    <rPh sb="5" eb="7">
      <t>メイサイ</t>
    </rPh>
    <rPh sb="7" eb="8">
      <t>ショ</t>
    </rPh>
    <rPh sb="10" eb="12">
      <t>キサイ</t>
    </rPh>
    <rPh sb="12" eb="13">
      <t>レイ</t>
    </rPh>
    <phoneticPr fontId="9"/>
  </si>
  <si>
    <t>一般拠出金</t>
    <rPh sb="0" eb="5">
      <t>イッパンキョシュツキン</t>
    </rPh>
    <phoneticPr fontId="5"/>
  </si>
  <si>
    <t>※委託研究終了月までの直近１年間の所定労働時間とする。</t>
    <rPh sb="1" eb="3">
      <t>イタク</t>
    </rPh>
    <rPh sb="3" eb="5">
      <t>ケンキュウ</t>
    </rPh>
    <rPh sb="5" eb="7">
      <t>シュウリョウ</t>
    </rPh>
    <rPh sb="7" eb="8">
      <t>ツキ</t>
    </rPh>
    <rPh sb="11" eb="13">
      <t>チョッキン</t>
    </rPh>
    <rPh sb="14" eb="16">
      <t>ネンカン</t>
    </rPh>
    <rPh sb="17" eb="19">
      <t>ショテイ</t>
    </rPh>
    <rPh sb="19" eb="21">
      <t>ロウドウ</t>
    </rPh>
    <rPh sb="21" eb="23">
      <t>ジカン</t>
    </rPh>
    <phoneticPr fontId="9"/>
  </si>
  <si>
    <t>時間／日</t>
    <rPh sb="0" eb="2">
      <t>ジカン</t>
    </rPh>
    <rPh sb="3" eb="4">
      <t>ニチ</t>
    </rPh>
    <phoneticPr fontId="9"/>
  </si>
  <si>
    <t>時間</t>
    <rPh sb="0" eb="2">
      <t>ジカン</t>
    </rPh>
    <phoneticPr fontId="9"/>
  </si>
  <si>
    <t>日</t>
    <rPh sb="0" eb="1">
      <t>ニチ</t>
    </rPh>
    <phoneticPr fontId="9"/>
  </si>
  <si>
    <t>月</t>
    <phoneticPr fontId="9"/>
  </si>
  <si>
    <t>１日当たり
所定労働時間</t>
    <rPh sb="1" eb="2">
      <t>ニチ</t>
    </rPh>
    <rPh sb="2" eb="3">
      <t>ア</t>
    </rPh>
    <rPh sb="6" eb="8">
      <t>ショテイ</t>
    </rPh>
    <rPh sb="8" eb="10">
      <t>ロウドウ</t>
    </rPh>
    <rPh sb="10" eb="12">
      <t>ジカン</t>
    </rPh>
    <phoneticPr fontId="9"/>
  </si>
  <si>
    <t>合計</t>
    <rPh sb="0" eb="2">
      <t>ゴウケイ</t>
    </rPh>
    <phoneticPr fontId="9"/>
  </si>
  <si>
    <t>年月</t>
    <rPh sb="0" eb="1">
      <t>ネン</t>
    </rPh>
    <rPh sb="1" eb="2">
      <t>ツキ</t>
    </rPh>
    <phoneticPr fontId="9"/>
  </si>
  <si>
    <t>年間所定労働時間計算書　（記載例）</t>
    <rPh sb="2" eb="4">
      <t>ショテイ</t>
    </rPh>
    <phoneticPr fontId="9"/>
  </si>
  <si>
    <t>令和４年度</t>
    <rPh sb="0" eb="2">
      <t>レイワ</t>
    </rPh>
    <rPh sb="3" eb="5">
      <t>ネンド</t>
    </rPh>
    <phoneticPr fontId="9"/>
  </si>
  <si>
    <t>Ｂ</t>
    <phoneticPr fontId="9"/>
  </si>
  <si>
    <t>Ａ</t>
    <phoneticPr fontId="9"/>
  </si>
  <si>
    <t>（①×②）</t>
    <phoneticPr fontId="9"/>
  </si>
  <si>
    <t>（円）</t>
    <rPh sb="1" eb="2">
      <t>エン</t>
    </rPh>
    <phoneticPr fontId="9"/>
  </si>
  <si>
    <t>①時間単価</t>
    <phoneticPr fontId="9"/>
  </si>
  <si>
    <t>従事者</t>
    <phoneticPr fontId="9"/>
  </si>
  <si>
    <t>③消費税対象額</t>
    <rPh sb="1" eb="4">
      <t>ショウヒゼイ</t>
    </rPh>
    <rPh sb="4" eb="6">
      <t>タイショウ</t>
    </rPh>
    <rPh sb="6" eb="7">
      <t>ガク</t>
    </rPh>
    <phoneticPr fontId="9"/>
  </si>
  <si>
    <t>②従事時間数(H)</t>
    <rPh sb="1" eb="3">
      <t>ジュウジ</t>
    </rPh>
    <rPh sb="3" eb="6">
      <t>ジカンスウ</t>
    </rPh>
    <phoneticPr fontId="9"/>
  </si>
  <si>
    <t>（２）消費税対象額</t>
    <rPh sb="3" eb="6">
      <t>ショウヒゼイ</t>
    </rPh>
    <rPh sb="6" eb="8">
      <t>タイショウ</t>
    </rPh>
    <rPh sb="8" eb="9">
      <t>ガク</t>
    </rPh>
    <phoneticPr fontId="9"/>
  </si>
  <si>
    <t>3月</t>
  </si>
  <si>
    <t>2月</t>
  </si>
  <si>
    <t>1月</t>
  </si>
  <si>
    <t>12月</t>
  </si>
  <si>
    <t>11月</t>
  </si>
  <si>
    <t>10月</t>
  </si>
  <si>
    <t>9月</t>
  </si>
  <si>
    <t>8月</t>
  </si>
  <si>
    <t>7月</t>
  </si>
  <si>
    <t>6月</t>
  </si>
  <si>
    <t>5月</t>
  </si>
  <si>
    <t>4月</t>
    <rPh sb="1" eb="2">
      <t>ガツ</t>
    </rPh>
    <phoneticPr fontId="9"/>
  </si>
  <si>
    <t>人件費</t>
    <rPh sb="0" eb="2">
      <t>ジンケン</t>
    </rPh>
    <rPh sb="2" eb="3">
      <t>ヒ</t>
    </rPh>
    <phoneticPr fontId="9"/>
  </si>
  <si>
    <t>時間単価</t>
    <rPh sb="0" eb="2">
      <t>ジカン</t>
    </rPh>
    <rPh sb="2" eb="4">
      <t>タンカ</t>
    </rPh>
    <phoneticPr fontId="9"/>
  </si>
  <si>
    <t>従事者</t>
    <rPh sb="0" eb="3">
      <t>ジュウジシャ</t>
    </rPh>
    <phoneticPr fontId="9"/>
  </si>
  <si>
    <t>従事時間数（Ｈ）</t>
    <rPh sb="0" eb="2">
      <t>ジュウジ</t>
    </rPh>
    <rPh sb="2" eb="5">
      <t>ジカンスウ</t>
    </rPh>
    <phoneticPr fontId="9"/>
  </si>
  <si>
    <t>（１）人件費積算額</t>
    <rPh sb="3" eb="5">
      <t>ジンケン</t>
    </rPh>
    <rPh sb="5" eb="6">
      <t>ヒ</t>
    </rPh>
    <rPh sb="6" eb="8">
      <t>セキサン</t>
    </rPh>
    <rPh sb="8" eb="9">
      <t>ガク</t>
    </rPh>
    <phoneticPr fontId="9"/>
  </si>
  <si>
    <t>人件費精算表</t>
    <rPh sb="0" eb="2">
      <t>ジンケン</t>
    </rPh>
    <rPh sb="2" eb="3">
      <t>ヒ</t>
    </rPh>
    <rPh sb="3" eb="5">
      <t>セイサン</t>
    </rPh>
    <rPh sb="5" eb="6">
      <t>ヒョウ</t>
    </rPh>
    <phoneticPr fontId="9"/>
  </si>
  <si>
    <t>令和４年度</t>
    <rPh sb="0" eb="2">
      <t>レイワ</t>
    </rPh>
    <rPh sb="3" eb="5">
      <t>ネンド</t>
    </rPh>
    <rPh sb="4" eb="5">
      <t>ド</t>
    </rPh>
    <phoneticPr fontId="9"/>
  </si>
  <si>
    <t>従事者A</t>
    <rPh sb="0" eb="3">
      <t>ジュウジシャ</t>
    </rPh>
    <phoneticPr fontId="9"/>
  </si>
  <si>
    <t>従事者B</t>
    <rPh sb="0" eb="3">
      <t>ジュウジシャ</t>
    </rPh>
    <phoneticPr fontId="9"/>
  </si>
  <si>
    <t>④年間理論総労働時間（ｈ）</t>
    <rPh sb="1" eb="3">
      <t>ネンカン</t>
    </rPh>
    <rPh sb="3" eb="5">
      <t>リロン</t>
    </rPh>
    <rPh sb="5" eb="6">
      <t>ソウ</t>
    </rPh>
    <rPh sb="6" eb="8">
      <t>ロウドウ</t>
    </rPh>
    <rPh sb="8" eb="10">
      <t>ジカン</t>
    </rPh>
    <phoneticPr fontId="5"/>
  </si>
  <si>
    <t>⑤時間単価（円）
（③／④）</t>
    <rPh sb="1" eb="3">
      <t>ジカン</t>
    </rPh>
    <rPh sb="3" eb="5">
      <t>タンカ</t>
    </rPh>
    <rPh sb="6" eb="7">
      <t>エン</t>
    </rPh>
    <phoneticPr fontId="5"/>
  </si>
  <si>
    <t>⑦年間理論総労働時間（ｈ）</t>
    <rPh sb="1" eb="3">
      <t>ネンカン</t>
    </rPh>
    <rPh sb="3" eb="5">
      <t>リロン</t>
    </rPh>
    <rPh sb="5" eb="6">
      <t>ソウ</t>
    </rPh>
    <rPh sb="6" eb="8">
      <t>ロウドウ</t>
    </rPh>
    <rPh sb="8" eb="10">
      <t>ジカン</t>
    </rPh>
    <phoneticPr fontId="5"/>
  </si>
  <si>
    <t>⑧消費税相当額を算出するにあたっての時間単価（円）
（⑥／⑦）</t>
    <rPh sb="1" eb="4">
      <t>ショウヒゼイ</t>
    </rPh>
    <rPh sb="4" eb="6">
      <t>ソウトウ</t>
    </rPh>
    <rPh sb="6" eb="7">
      <t>ガク</t>
    </rPh>
    <rPh sb="8" eb="10">
      <t>サンシュツ</t>
    </rPh>
    <rPh sb="18" eb="20">
      <t>ジカン</t>
    </rPh>
    <rPh sb="20" eb="22">
      <t>タンカ</t>
    </rPh>
    <rPh sb="23" eb="24">
      <t>エン</t>
    </rPh>
    <phoneticPr fontId="5"/>
  </si>
  <si>
    <t>（消費税対象額）</t>
    <rPh sb="1" eb="4">
      <t>ショウヒゼイ</t>
    </rPh>
    <rPh sb="4" eb="7">
      <t>タイショウガク</t>
    </rPh>
    <phoneticPr fontId="5"/>
  </si>
  <si>
    <t>⑥合計（円）
（イ＋ウ－ア）</t>
    <rPh sb="1" eb="3">
      <t>ゴウケイ</t>
    </rPh>
    <rPh sb="4" eb="5">
      <t>エン</t>
    </rPh>
    <phoneticPr fontId="5"/>
  </si>
  <si>
    <t>令和４年度</t>
    <phoneticPr fontId="9"/>
  </si>
  <si>
    <t>料率(例）</t>
    <rPh sb="0" eb="2">
      <t>リョウリツ</t>
    </rPh>
    <rPh sb="3" eb="4">
      <t>レイ</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</si>
</sst>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3">
    <font>
      <sz val="12"/>
      <name val="Osaka"/>
      <family val="3"/>
      <charset val="128"/>
    </font>
    <font>
      <sz val="11"/>
      <name val="ＭＳ Ｐゴシック"/>
      <family val="3"/>
      <charset val="128"/>
    </font>
    <font>
      <sz val="10"/>
      <color theme="1"/>
      <name val="ＭＳ Ｐゴシック"/>
      <family val="3"/>
      <charset val="128"/>
    </font>
    <font>
      <sz val="6"/>
      <name val="游ゴシック"/>
      <family val="2"/>
      <charset val="128"/>
      <scheme val="minor"/>
    </font>
    <font>
      <sz val="11"/>
      <color theme="1"/>
      <name val="ＭＳ ゴシック"/>
      <family val="3"/>
      <charset val="128"/>
    </font>
    <font>
      <sz val="6"/>
      <name val="ＭＳ Ｐゴシック"/>
      <family val="3"/>
      <charset val="128"/>
    </font>
    <font>
      <sz val="12"/>
      <name val="Osaka"/>
      <family val="3"/>
      <charset val="128"/>
    </font>
    <font>
      <sz val="12"/>
      <color theme="1"/>
      <name val="Osaka"/>
      <family val="3"/>
      <charset val="128"/>
    </font>
    <font>
      <sz val="11"/>
      <color theme="1"/>
      <name val="ＭＳ Ｐゴシック"/>
      <family val="3"/>
      <charset val="128"/>
    </font>
    <font>
      <sz val="6"/>
      <name val="Osaka"/>
      <family val="3"/>
      <charset val="128"/>
    </font>
    <font>
      <sz val="10"/>
      <color theme="1"/>
      <name val="Osaka"/>
      <family val="3"/>
      <charset val="128"/>
    </font>
    <font>
      <sz val="9"/>
      <color theme="1"/>
      <name val="Osaka"/>
      <family val="3"/>
      <charset val="128"/>
    </font>
    <font>
      <sz val="11"/>
      <color theme="1"/>
      <name val="Osaka"/>
      <family val="3"/>
      <charset val="128"/>
    </font>
    <font>
      <sz val="10"/>
      <color theme="1"/>
      <name val="ＭＳ ゴシック"/>
      <family val="3"/>
      <charset val="128"/>
    </font>
    <font>
      <sz val="12"/>
      <color theme="1"/>
      <name val="ＭＳ ゴシック"/>
      <family val="3"/>
      <charset val="128"/>
    </font>
    <font>
      <sz val="12"/>
      <name val="ＭＳ ゴシック"/>
      <family val="3"/>
      <charset val="128"/>
    </font>
    <font>
      <sz val="11"/>
      <name val="ＭＳ ゴシック"/>
      <family val="3"/>
      <charset val="128"/>
    </font>
    <font>
      <sz val="9"/>
      <name val="ＭＳ ゴシック"/>
      <family val="3"/>
      <charset val="128"/>
    </font>
    <font>
      <sz val="10"/>
      <name val="ＭＳ ゴシック"/>
      <family val="3"/>
      <charset val="128"/>
    </font>
    <font>
      <sz val="11"/>
      <name val="Osaka"/>
      <family val="3"/>
      <charset val="128"/>
    </font>
    <font>
      <sz val="10"/>
      <name val="ＭＳ Ｐゴシック"/>
      <family val="3"/>
      <charset val="128"/>
    </font>
    <font>
      <sz val="12"/>
      <name val="ＭＳ Ｐゴシック"/>
      <family val="3"/>
      <charset val="128"/>
    </font>
    <font>
      <sz val="10"/>
      <color rgb="FF00B050"/>
      <name val="ＭＳ Ｐゴシック"/>
      <family val="3"/>
      <charset val="128"/>
    </font>
  </fonts>
  <fills count="2">
    <fill>
      <patternFill patternType="none"/>
    </fill>
    <fill>
      <patternFill patternType="gray125"/>
    </fill>
  </fills>
  <borders count="73">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double">
        <color indexed="64"/>
      </left>
      <right style="thin">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diagonalUp="1">
      <left style="medium">
        <color indexed="64"/>
      </left>
      <right style="medium">
        <color indexed="64"/>
      </right>
      <top style="thin">
        <color indexed="64"/>
      </top>
      <bottom style="double">
        <color indexed="64"/>
      </bottom>
      <diagonal style="thin">
        <color indexed="64"/>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bottom style="double">
        <color indexed="64"/>
      </bottom>
      <diagonal/>
    </border>
    <border>
      <left style="medium">
        <color indexed="64"/>
      </left>
      <right/>
      <top/>
      <bottom style="double">
        <color indexed="64"/>
      </bottom>
      <diagonal/>
    </border>
    <border>
      <left style="medium">
        <color indexed="64"/>
      </left>
      <right style="medium">
        <color indexed="64"/>
      </right>
      <top style="thin">
        <color indexed="64"/>
      </top>
      <bottom style="double">
        <color indexed="64"/>
      </bottom>
      <diagonal/>
    </border>
    <border diagonalUp="1">
      <left style="medium">
        <color indexed="64"/>
      </left>
      <right style="medium">
        <color indexed="64"/>
      </right>
      <top style="thin">
        <color indexed="64"/>
      </top>
      <bottom style="thin">
        <color indexed="64"/>
      </bottom>
      <diagonal style="thin">
        <color indexed="64"/>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double">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diagonalUp="1">
      <left style="medium">
        <color indexed="64"/>
      </left>
      <right style="medium">
        <color indexed="64"/>
      </right>
      <top/>
      <bottom style="thin">
        <color indexed="64"/>
      </bottom>
      <diagonal style="thin">
        <color indexed="64"/>
      </diagonal>
    </border>
    <border>
      <left style="double">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double">
        <color indexed="64"/>
      </top>
      <bottom style="medium">
        <color indexed="64"/>
      </bottom>
      <diagonal/>
    </border>
    <border>
      <left/>
      <right style="double">
        <color indexed="64"/>
      </right>
      <top/>
      <bottom style="medium">
        <color indexed="64"/>
      </bottom>
      <diagonal/>
    </border>
    <border>
      <left style="medium">
        <color indexed="64"/>
      </left>
      <right style="double">
        <color indexed="64"/>
      </right>
      <top style="thin">
        <color indexed="64"/>
      </top>
      <bottom style="double">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diagonalDown="1">
      <left/>
      <right style="thin">
        <color indexed="64"/>
      </right>
      <top/>
      <bottom style="thin">
        <color indexed="64"/>
      </bottom>
      <diagonal style="thin">
        <color indexed="64"/>
      </diagonal>
    </border>
    <border diagonalDown="1">
      <left style="thin">
        <color indexed="64"/>
      </left>
      <right/>
      <top style="thin">
        <color indexed="64"/>
      </top>
      <bottom/>
      <diagonal style="thin">
        <color indexed="64"/>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diagonalUp="1">
      <left style="medium">
        <color indexed="64"/>
      </left>
      <right style="medium">
        <color indexed="64"/>
      </right>
      <top/>
      <bottom style="double">
        <color indexed="64"/>
      </bottom>
      <diagonal style="thin">
        <color indexed="64"/>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double">
        <color indexed="64"/>
      </bottom>
      <diagonal/>
    </border>
  </borders>
  <cellStyleXfs count="3">
    <xf numFmtId="0" fontId="0" fillId="0" borderId="0"/>
    <xf numFmtId="38" fontId="6" fillId="0" borderId="0" applyFont="0" applyFill="0" applyBorder="0" applyAlignment="0" applyProtection="0"/>
    <xf numFmtId="0" fontId="1" fillId="0" borderId="0"/>
  </cellStyleXfs>
  <cellXfs count="182">
    <xf numFmtId="0" fontId="0" fillId="0" borderId="0" xfId="0"/>
    <xf numFmtId="0" fontId="2" fillId="0" borderId="0" xfId="2" applyFont="1" applyFill="1" applyAlignment="1">
      <alignment vertical="center"/>
    </xf>
    <xf numFmtId="0" fontId="8" fillId="0" borderId="0" xfId="2" applyFont="1" applyFill="1" applyAlignment="1">
      <alignment vertical="center"/>
    </xf>
    <xf numFmtId="0" fontId="4" fillId="0" borderId="0" xfId="0" applyFont="1" applyFill="1" applyAlignment="1">
      <alignment vertical="center"/>
    </xf>
    <xf numFmtId="0" fontId="4" fillId="0" borderId="0" xfId="0" applyFont="1" applyFill="1" applyAlignment="1">
      <alignment horizontal="center" vertical="center"/>
    </xf>
    <xf numFmtId="0" fontId="2" fillId="0" borderId="0" xfId="2" applyFont="1" applyFill="1" applyBorder="1" applyAlignment="1">
      <alignment vertical="center"/>
    </xf>
    <xf numFmtId="3" fontId="4" fillId="0" borderId="0" xfId="0" applyNumberFormat="1" applyFont="1" applyFill="1" applyBorder="1" applyAlignment="1">
      <alignment vertical="center"/>
    </xf>
    <xf numFmtId="38" fontId="8" fillId="0" borderId="3" xfId="1" applyFont="1" applyFill="1" applyBorder="1" applyAlignment="1">
      <alignment vertical="center" shrinkToFit="1"/>
    </xf>
    <xf numFmtId="38" fontId="8" fillId="0" borderId="4" xfId="1" applyFont="1" applyFill="1" applyBorder="1" applyAlignment="1">
      <alignment vertical="center" shrinkToFit="1"/>
    </xf>
    <xf numFmtId="38" fontId="8" fillId="0" borderId="5" xfId="1" applyFont="1" applyFill="1" applyBorder="1" applyAlignment="1">
      <alignment vertical="center" shrinkToFit="1"/>
    </xf>
    <xf numFmtId="38" fontId="8" fillId="0" borderId="6" xfId="1" applyFont="1" applyFill="1" applyBorder="1" applyAlignment="1">
      <alignment vertical="center" shrinkToFit="1"/>
    </xf>
    <xf numFmtId="38" fontId="8" fillId="0" borderId="7" xfId="1" applyFont="1" applyFill="1" applyBorder="1" applyAlignment="1">
      <alignment vertical="center" shrinkToFit="1"/>
    </xf>
    <xf numFmtId="38" fontId="8" fillId="0" borderId="8" xfId="1" applyFont="1" applyFill="1" applyBorder="1" applyAlignment="1">
      <alignment vertical="center" shrinkToFit="1"/>
    </xf>
    <xf numFmtId="38" fontId="8" fillId="0" borderId="9" xfId="1" applyFont="1" applyFill="1" applyBorder="1" applyAlignment="1">
      <alignment vertical="center" shrinkToFit="1"/>
    </xf>
    <xf numFmtId="0" fontId="8" fillId="0" borderId="6" xfId="2" applyFont="1" applyFill="1" applyBorder="1" applyAlignment="1">
      <alignment horizontal="center" vertical="center" shrinkToFit="1"/>
    </xf>
    <xf numFmtId="0" fontId="8" fillId="0" borderId="10" xfId="2" applyFont="1" applyFill="1" applyBorder="1" applyAlignment="1">
      <alignment horizontal="center" vertical="center" shrinkToFit="1"/>
    </xf>
    <xf numFmtId="0" fontId="2" fillId="0" borderId="3" xfId="2" applyFont="1" applyFill="1" applyBorder="1" applyAlignment="1">
      <alignment horizontal="center" vertical="center" shrinkToFit="1"/>
    </xf>
    <xf numFmtId="38" fontId="8" fillId="0" borderId="12" xfId="1" applyFont="1" applyFill="1" applyBorder="1" applyAlignment="1">
      <alignment vertical="center" shrinkToFit="1"/>
    </xf>
    <xf numFmtId="38" fontId="8" fillId="0" borderId="13" xfId="1" applyFont="1" applyFill="1" applyBorder="1" applyAlignment="1">
      <alignment vertical="center" shrinkToFit="1"/>
    </xf>
    <xf numFmtId="38" fontId="8" fillId="0" borderId="14" xfId="1" applyFont="1" applyFill="1" applyBorder="1" applyAlignment="1">
      <alignment vertical="center" shrinkToFit="1"/>
    </xf>
    <xf numFmtId="38" fontId="8" fillId="0" borderId="15" xfId="1" applyFont="1" applyFill="1" applyBorder="1" applyAlignment="1">
      <alignment vertical="center" shrinkToFit="1"/>
    </xf>
    <xf numFmtId="38" fontId="8" fillId="0" borderId="16" xfId="1" applyFont="1" applyFill="1" applyBorder="1" applyAlignment="1">
      <alignment vertical="center" shrinkToFit="1"/>
    </xf>
    <xf numFmtId="38" fontId="8" fillId="0" borderId="17" xfId="1" applyFont="1" applyFill="1" applyBorder="1" applyAlignment="1">
      <alignment vertical="center" shrinkToFit="1"/>
    </xf>
    <xf numFmtId="0" fontId="8" fillId="0" borderId="18" xfId="2" applyFont="1" applyFill="1" applyBorder="1" applyAlignment="1">
      <alignment horizontal="center" vertical="center" shrinkToFit="1"/>
    </xf>
    <xf numFmtId="0" fontId="8" fillId="0" borderId="19" xfId="2" applyFont="1" applyFill="1" applyBorder="1" applyAlignment="1">
      <alignment horizontal="center" vertical="center" shrinkToFit="1"/>
    </xf>
    <xf numFmtId="0" fontId="2" fillId="0" borderId="20" xfId="2" applyFont="1" applyFill="1" applyBorder="1" applyAlignment="1">
      <alignment horizontal="center" vertical="center" shrinkToFit="1"/>
    </xf>
    <xf numFmtId="38" fontId="8" fillId="0" borderId="22" xfId="1" applyFont="1" applyFill="1" applyBorder="1" applyAlignment="1">
      <alignment vertical="center" shrinkToFit="1"/>
    </xf>
    <xf numFmtId="38" fontId="8" fillId="0" borderId="23" xfId="1" applyFont="1" applyFill="1" applyBorder="1" applyAlignment="1">
      <alignment vertical="center" shrinkToFit="1"/>
    </xf>
    <xf numFmtId="38" fontId="8" fillId="0" borderId="24" xfId="1" applyFont="1" applyFill="1" applyBorder="1" applyAlignment="1">
      <alignment vertical="center" shrinkToFit="1"/>
    </xf>
    <xf numFmtId="38" fontId="8" fillId="0" borderId="25" xfId="1" applyFont="1" applyFill="1" applyBorder="1" applyAlignment="1">
      <alignment vertical="center" shrinkToFit="1"/>
    </xf>
    <xf numFmtId="38" fontId="8" fillId="0" borderId="26" xfId="1" applyFont="1" applyFill="1" applyBorder="1" applyAlignment="1">
      <alignment vertical="center" shrinkToFit="1"/>
    </xf>
    <xf numFmtId="38" fontId="8" fillId="0" borderId="27" xfId="1" applyFont="1" applyFill="1" applyBorder="1" applyAlignment="1">
      <alignment vertical="center" shrinkToFit="1"/>
    </xf>
    <xf numFmtId="0" fontId="8" fillId="0" borderId="24" xfId="2" applyFont="1" applyFill="1" applyBorder="1" applyAlignment="1">
      <alignment horizontal="center" vertical="center" shrinkToFit="1"/>
    </xf>
    <xf numFmtId="0" fontId="8" fillId="0" borderId="28" xfId="2" applyFont="1" applyFill="1" applyBorder="1" applyAlignment="1">
      <alignment horizontal="center" vertical="center" shrinkToFit="1"/>
    </xf>
    <xf numFmtId="0" fontId="2" fillId="0" borderId="29" xfId="2" applyFont="1" applyFill="1" applyBorder="1" applyAlignment="1">
      <alignment horizontal="center" vertical="center" shrinkToFit="1"/>
    </xf>
    <xf numFmtId="38" fontId="8" fillId="0" borderId="30" xfId="1" applyFont="1" applyFill="1" applyBorder="1" applyAlignment="1">
      <alignment vertical="center" shrinkToFit="1"/>
    </xf>
    <xf numFmtId="38" fontId="8" fillId="0" borderId="28" xfId="1" applyFont="1" applyFill="1" applyBorder="1" applyAlignment="1">
      <alignment horizontal="center" vertical="center" shrinkToFit="1"/>
    </xf>
    <xf numFmtId="0" fontId="2" fillId="0" borderId="31" xfId="2" applyFont="1" applyFill="1" applyBorder="1" applyAlignment="1">
      <alignment horizontal="center" vertical="center" shrinkToFit="1"/>
    </xf>
    <xf numFmtId="38" fontId="8" fillId="0" borderId="33" xfId="1" applyFont="1" applyFill="1" applyBorder="1" applyAlignment="1">
      <alignment vertical="center" shrinkToFit="1"/>
    </xf>
    <xf numFmtId="0" fontId="2" fillId="0" borderId="4" xfId="2" applyFont="1" applyFill="1" applyBorder="1" applyAlignment="1">
      <alignment horizontal="center" vertical="center" shrinkToFit="1"/>
    </xf>
    <xf numFmtId="0" fontId="2" fillId="0" borderId="5" xfId="2" applyFont="1" applyFill="1" applyBorder="1" applyAlignment="1">
      <alignment horizontal="center" vertical="center" shrinkToFit="1"/>
    </xf>
    <xf numFmtId="0" fontId="2" fillId="0" borderId="6" xfId="2" applyFont="1" applyFill="1" applyBorder="1" applyAlignment="1">
      <alignment horizontal="center" vertical="center" shrinkToFit="1"/>
    </xf>
    <xf numFmtId="0" fontId="2" fillId="0" borderId="34" xfId="2" applyFont="1" applyFill="1" applyBorder="1" applyAlignment="1">
      <alignment horizontal="center" vertical="center" shrinkToFit="1"/>
    </xf>
    <xf numFmtId="0" fontId="2" fillId="0" borderId="35" xfId="2" applyFont="1" applyFill="1" applyBorder="1" applyAlignment="1">
      <alignment horizontal="center" vertical="center" shrinkToFit="1"/>
    </xf>
    <xf numFmtId="0" fontId="2" fillId="0" borderId="8" xfId="2" applyFont="1" applyFill="1" applyBorder="1" applyAlignment="1">
      <alignment horizontal="center" vertical="center" wrapText="1" shrinkToFit="1"/>
    </xf>
    <xf numFmtId="0" fontId="2" fillId="0" borderId="5" xfId="2" applyFont="1" applyFill="1" applyBorder="1" applyAlignment="1">
      <alignment horizontal="center" vertical="center" wrapText="1" shrinkToFit="1"/>
    </xf>
    <xf numFmtId="0" fontId="2" fillId="0" borderId="9" xfId="2" applyFont="1" applyFill="1" applyBorder="1" applyAlignment="1">
      <alignment horizontal="center" vertical="center" shrinkToFit="1"/>
    </xf>
    <xf numFmtId="0" fontId="11" fillId="0" borderId="6" xfId="0" applyFont="1" applyFill="1" applyBorder="1" applyAlignment="1">
      <alignment horizontal="center" vertical="center"/>
    </xf>
    <xf numFmtId="0" fontId="11" fillId="0" borderId="10" xfId="0" applyFont="1" applyFill="1" applyBorder="1" applyAlignment="1">
      <alignment horizontal="center" vertical="center"/>
    </xf>
    <xf numFmtId="0" fontId="2" fillId="0" borderId="40" xfId="2" applyFont="1" applyFill="1" applyBorder="1" applyAlignment="1">
      <alignment horizontal="center" vertical="center" shrinkToFit="1"/>
    </xf>
    <xf numFmtId="0" fontId="2" fillId="0" borderId="41" xfId="2" applyFont="1" applyFill="1" applyBorder="1" applyAlignment="1">
      <alignment horizontal="center" vertical="center" shrinkToFit="1"/>
    </xf>
    <xf numFmtId="0" fontId="13" fillId="0" borderId="0" xfId="0" applyFont="1" applyFill="1" applyAlignment="1">
      <alignment horizontal="right" vertical="center"/>
    </xf>
    <xf numFmtId="49" fontId="2" fillId="0" borderId="0" xfId="2" applyNumberFormat="1" applyFont="1" applyFill="1" applyAlignment="1">
      <alignment vertical="center"/>
    </xf>
    <xf numFmtId="0" fontId="2" fillId="0" borderId="0" xfId="2" applyFont="1" applyFill="1" applyAlignment="1">
      <alignment horizontal="center" vertical="center"/>
    </xf>
    <xf numFmtId="38" fontId="8" fillId="0" borderId="42" xfId="1" applyFont="1" applyFill="1" applyBorder="1" applyAlignment="1">
      <alignment vertical="center" shrinkToFit="1"/>
    </xf>
    <xf numFmtId="38" fontId="8" fillId="0" borderId="43" xfId="1" applyFont="1" applyFill="1" applyBorder="1" applyAlignment="1">
      <alignment vertical="center" shrinkToFit="1"/>
    </xf>
    <xf numFmtId="38" fontId="8" fillId="0" borderId="44" xfId="1" applyFont="1" applyFill="1" applyBorder="1" applyAlignment="1">
      <alignment vertical="center" shrinkToFit="1"/>
    </xf>
    <xf numFmtId="38" fontId="8" fillId="0" borderId="24" xfId="1" applyFont="1" applyFill="1" applyBorder="1" applyAlignment="1">
      <alignment horizontal="center" vertical="center" shrinkToFit="1"/>
    </xf>
    <xf numFmtId="0" fontId="2" fillId="0" borderId="43" xfId="2" applyFont="1" applyFill="1" applyBorder="1" applyAlignment="1">
      <alignment horizontal="center" vertical="center" wrapText="1" shrinkToFit="1"/>
    </xf>
    <xf numFmtId="0" fontId="7" fillId="0" borderId="0" xfId="0" applyFont="1" applyFill="1" applyAlignment="1">
      <alignment horizontal="center" vertical="center"/>
    </xf>
    <xf numFmtId="0" fontId="15" fillId="0" borderId="0" xfId="0" applyFont="1" applyAlignment="1">
      <alignment vertical="center"/>
    </xf>
    <xf numFmtId="0" fontId="15" fillId="0" borderId="0" xfId="0" applyFont="1" applyAlignment="1">
      <alignment horizontal="left" vertical="center"/>
    </xf>
    <xf numFmtId="0" fontId="16" fillId="0" borderId="0" xfId="0" applyFont="1" applyAlignment="1">
      <alignment vertical="center"/>
    </xf>
    <xf numFmtId="38" fontId="16" fillId="0" borderId="24" xfId="1" applyFont="1" applyBorder="1" applyAlignment="1">
      <alignment vertical="center"/>
    </xf>
    <xf numFmtId="0" fontId="16" fillId="0" borderId="24" xfId="0" applyFont="1" applyBorder="1" applyAlignment="1">
      <alignment vertical="center"/>
    </xf>
    <xf numFmtId="0" fontId="15" fillId="0" borderId="46" xfId="0" applyFont="1" applyBorder="1" applyAlignment="1">
      <alignment vertical="center" shrinkToFit="1"/>
    </xf>
    <xf numFmtId="0" fontId="16" fillId="0" borderId="46" xfId="0" applyFont="1" applyBorder="1" applyAlignment="1">
      <alignment horizontal="center" vertical="center"/>
    </xf>
    <xf numFmtId="0" fontId="16" fillId="0" borderId="46" xfId="0" applyFont="1" applyBorder="1" applyAlignment="1">
      <alignment horizontal="right" vertical="center"/>
    </xf>
    <xf numFmtId="0" fontId="15" fillId="0" borderId="23" xfId="0" applyFont="1" applyBorder="1" applyAlignment="1">
      <alignment horizontal="center" vertical="center"/>
    </xf>
    <xf numFmtId="0" fontId="16" fillId="0" borderId="27" xfId="0" applyFont="1" applyBorder="1" applyAlignment="1">
      <alignment horizontal="center" vertical="center" shrinkToFit="1"/>
    </xf>
    <xf numFmtId="0" fontId="15" fillId="0" borderId="47" xfId="0" applyFont="1" applyBorder="1" applyAlignment="1">
      <alignment horizontal="left" vertical="center"/>
    </xf>
    <xf numFmtId="0" fontId="15" fillId="0" borderId="48" xfId="0" applyFont="1" applyBorder="1" applyAlignment="1">
      <alignment horizontal="right" vertical="center"/>
    </xf>
    <xf numFmtId="0" fontId="15" fillId="0" borderId="49" xfId="0" applyFont="1" applyBorder="1" applyAlignment="1">
      <alignment horizontal="center" vertical="center"/>
    </xf>
    <xf numFmtId="0" fontId="17" fillId="0" borderId="27" xfId="0" applyFont="1" applyBorder="1" applyAlignment="1">
      <alignment horizontal="center" vertical="center" wrapText="1" shrinkToFit="1"/>
    </xf>
    <xf numFmtId="0" fontId="15" fillId="0" borderId="47" xfId="0" applyFont="1" applyBorder="1" applyAlignment="1">
      <alignment horizontal="center" vertical="center"/>
    </xf>
    <xf numFmtId="0" fontId="15" fillId="0" borderId="50" xfId="0" applyFont="1" applyBorder="1" applyAlignment="1">
      <alignment horizontal="center" vertical="center"/>
    </xf>
    <xf numFmtId="0" fontId="16" fillId="0" borderId="25" xfId="0" applyFont="1" applyBorder="1" applyAlignment="1">
      <alignment vertical="center"/>
    </xf>
    <xf numFmtId="0" fontId="18" fillId="0" borderId="0" xfId="0" applyFont="1" applyAlignment="1">
      <alignment vertical="center"/>
    </xf>
    <xf numFmtId="0" fontId="18" fillId="0" borderId="0" xfId="0" applyFont="1" applyAlignment="1">
      <alignment horizontal="right" vertical="center"/>
    </xf>
    <xf numFmtId="176" fontId="15" fillId="0" borderId="56" xfId="0" applyNumberFormat="1" applyFont="1" applyBorder="1" applyAlignment="1">
      <alignment horizontal="right" vertical="center"/>
    </xf>
    <xf numFmtId="0" fontId="18" fillId="0" borderId="46" xfId="0" applyFont="1" applyBorder="1" applyAlignment="1">
      <alignment horizontal="center" vertical="center"/>
    </xf>
    <xf numFmtId="176" fontId="0" fillId="0" borderId="46" xfId="0" applyNumberFormat="1" applyFont="1" applyBorder="1" applyAlignment="1">
      <alignment horizontal="right" vertical="center"/>
    </xf>
    <xf numFmtId="176" fontId="18" fillId="0" borderId="46" xfId="0" applyNumberFormat="1" applyFont="1" applyBorder="1" applyAlignment="1">
      <alignment horizontal="center" vertical="center"/>
    </xf>
    <xf numFmtId="176" fontId="15" fillId="0" borderId="46" xfId="0" applyNumberFormat="1" applyFont="1" applyBorder="1" applyAlignment="1">
      <alignment horizontal="right" vertical="center"/>
    </xf>
    <xf numFmtId="0" fontId="18" fillId="0" borderId="24" xfId="0" applyFont="1" applyBorder="1" applyAlignment="1">
      <alignment horizontal="right" vertical="center"/>
    </xf>
    <xf numFmtId="0" fontId="18" fillId="0" borderId="27" xfId="0" applyFont="1" applyBorder="1" applyAlignment="1">
      <alignment horizontal="center" vertical="center"/>
    </xf>
    <xf numFmtId="0" fontId="18" fillId="0" borderId="59" xfId="0" applyFont="1" applyBorder="1" applyAlignment="1">
      <alignment horizontal="center" vertical="center"/>
    </xf>
    <xf numFmtId="0" fontId="18" fillId="0" borderId="58" xfId="0" applyFont="1" applyBorder="1" applyAlignment="1">
      <alignment horizontal="center" vertical="center"/>
    </xf>
    <xf numFmtId="0" fontId="18" fillId="0" borderId="60" xfId="0" applyFont="1" applyBorder="1" applyAlignment="1">
      <alignment horizontal="right" vertical="center"/>
    </xf>
    <xf numFmtId="0" fontId="18" fillId="0" borderId="48" xfId="0" applyFont="1" applyBorder="1" applyAlignment="1">
      <alignment horizontal="center" vertical="center"/>
    </xf>
    <xf numFmtId="0" fontId="18" fillId="0" borderId="0" xfId="0" applyFont="1" applyAlignment="1">
      <alignment horizontal="left" vertical="center"/>
    </xf>
    <xf numFmtId="0" fontId="18" fillId="0" borderId="0" xfId="0" applyFont="1" applyAlignment="1">
      <alignment horizontal="center" vertical="center"/>
    </xf>
    <xf numFmtId="38" fontId="15" fillId="0" borderId="46" xfId="1" applyFont="1" applyBorder="1" applyAlignment="1">
      <alignment vertical="center"/>
    </xf>
    <xf numFmtId="0" fontId="15" fillId="0" borderId="56" xfId="0" applyFont="1" applyBorder="1" applyAlignment="1">
      <alignment vertical="center"/>
    </xf>
    <xf numFmtId="0" fontId="15" fillId="0" borderId="56" xfId="0" applyFont="1" applyBorder="1" applyAlignment="1">
      <alignment horizontal="right" vertical="center"/>
    </xf>
    <xf numFmtId="176" fontId="16" fillId="0" borderId="56" xfId="0" applyNumberFormat="1" applyFont="1" applyBorder="1" applyAlignment="1">
      <alignment horizontal="right" vertical="center"/>
    </xf>
    <xf numFmtId="0" fontId="15" fillId="0" borderId="46" xfId="0" applyFont="1" applyBorder="1" applyAlignment="1">
      <alignment vertical="center"/>
    </xf>
    <xf numFmtId="0" fontId="15" fillId="0" borderId="46" xfId="0" applyFont="1" applyBorder="1" applyAlignment="1">
      <alignment horizontal="right" vertical="center"/>
    </xf>
    <xf numFmtId="0" fontId="18" fillId="0" borderId="57" xfId="0" applyFont="1" applyBorder="1" applyAlignment="1">
      <alignment horizontal="right" vertical="center"/>
    </xf>
    <xf numFmtId="0" fontId="18" fillId="0" borderId="57" xfId="0" applyFont="1" applyBorder="1" applyAlignment="1">
      <alignment horizontal="center" vertical="center"/>
    </xf>
    <xf numFmtId="0" fontId="18" fillId="0" borderId="47" xfId="0" applyFont="1" applyBorder="1" applyAlignment="1">
      <alignment vertical="center"/>
    </xf>
    <xf numFmtId="0" fontId="18" fillId="0" borderId="48" xfId="0" applyFont="1" applyBorder="1" applyAlignment="1">
      <alignment horizontal="right" vertical="center"/>
    </xf>
    <xf numFmtId="0" fontId="15" fillId="0" borderId="0" xfId="0" applyFont="1" applyAlignment="1">
      <alignment horizontal="right" vertical="center"/>
    </xf>
    <xf numFmtId="0" fontId="20" fillId="0" borderId="0" xfId="0" applyFont="1" applyFill="1" applyAlignment="1">
      <alignment horizontal="right" vertical="center"/>
    </xf>
    <xf numFmtId="0" fontId="20" fillId="0" borderId="0" xfId="2" applyFont="1" applyFill="1" applyAlignment="1">
      <alignment vertical="center"/>
    </xf>
    <xf numFmtId="38" fontId="1" fillId="0" borderId="1" xfId="1" applyFont="1" applyFill="1" applyBorder="1" applyAlignment="1">
      <alignment vertical="center"/>
    </xf>
    <xf numFmtId="38" fontId="21" fillId="0" borderId="67" xfId="1" applyFont="1" applyFill="1" applyBorder="1" applyAlignment="1">
      <alignment vertical="center"/>
    </xf>
    <xf numFmtId="38" fontId="21" fillId="0" borderId="3" xfId="1" applyFont="1" applyBorder="1" applyAlignment="1">
      <alignment vertical="center"/>
    </xf>
    <xf numFmtId="38" fontId="1" fillId="0" borderId="2" xfId="2" applyNumberFormat="1" applyFont="1" applyFill="1" applyBorder="1" applyAlignment="1">
      <alignment vertical="center"/>
    </xf>
    <xf numFmtId="0" fontId="22" fillId="0" borderId="0" xfId="2" applyFont="1" applyFill="1" applyAlignment="1">
      <alignment vertical="center"/>
    </xf>
    <xf numFmtId="0" fontId="22" fillId="0" borderId="0" xfId="2" applyFont="1" applyFill="1" applyAlignment="1">
      <alignment horizontal="right" vertical="center"/>
    </xf>
    <xf numFmtId="0" fontId="8" fillId="0" borderId="46" xfId="2" applyFont="1" applyFill="1" applyBorder="1" applyAlignment="1">
      <alignment horizontal="center" vertical="center" shrinkToFit="1"/>
    </xf>
    <xf numFmtId="38" fontId="8" fillId="0" borderId="46" xfId="1" applyFont="1" applyFill="1" applyBorder="1" applyAlignment="1">
      <alignment vertical="center" shrinkToFit="1"/>
    </xf>
    <xf numFmtId="38" fontId="8" fillId="0" borderId="18" xfId="1" applyFont="1" applyFill="1" applyBorder="1" applyAlignment="1">
      <alignment vertical="center" shrinkToFit="1"/>
    </xf>
    <xf numFmtId="38" fontId="8" fillId="0" borderId="70" xfId="1" applyFont="1" applyFill="1" applyBorder="1" applyAlignment="1">
      <alignment horizontal="center" vertical="center" shrinkToFit="1"/>
    </xf>
    <xf numFmtId="38" fontId="8" fillId="0" borderId="71" xfId="1" applyFont="1" applyFill="1" applyBorder="1" applyAlignment="1">
      <alignment horizontal="center" vertical="center" shrinkToFit="1"/>
    </xf>
    <xf numFmtId="38" fontId="8" fillId="0" borderId="72" xfId="1" applyFont="1" applyFill="1" applyBorder="1" applyAlignment="1">
      <alignment horizontal="center" vertical="center" shrinkToFit="1"/>
    </xf>
    <xf numFmtId="0" fontId="15" fillId="0" borderId="0" xfId="0" applyFont="1" applyAlignment="1">
      <alignment horizontal="center" vertical="center"/>
    </xf>
    <xf numFmtId="0" fontId="0" fillId="0" borderId="0" xfId="0" applyAlignment="1">
      <alignment horizontal="center" vertical="center"/>
    </xf>
    <xf numFmtId="0" fontId="15" fillId="0" borderId="51" xfId="0" applyFont="1" applyBorder="1" applyAlignment="1">
      <alignment horizontal="center" vertical="center"/>
    </xf>
    <xf numFmtId="0" fontId="15" fillId="0" borderId="52" xfId="0" applyFont="1" applyBorder="1" applyAlignment="1">
      <alignment horizontal="center" vertical="center"/>
    </xf>
    <xf numFmtId="0" fontId="15" fillId="0" borderId="48" xfId="0" applyFont="1" applyBorder="1" applyAlignment="1">
      <alignment horizontal="center" vertical="center"/>
    </xf>
    <xf numFmtId="0" fontId="15" fillId="0" borderId="47" xfId="0" applyFont="1" applyBorder="1" applyAlignment="1">
      <alignment horizontal="center" vertical="center"/>
    </xf>
    <xf numFmtId="0" fontId="15" fillId="0" borderId="27" xfId="0" applyFont="1" applyBorder="1" applyAlignment="1">
      <alignment horizontal="center" vertical="center"/>
    </xf>
    <xf numFmtId="0" fontId="15" fillId="0" borderId="23" xfId="0" applyFont="1" applyBorder="1" applyAlignment="1">
      <alignment horizontal="center" vertical="center"/>
    </xf>
    <xf numFmtId="38" fontId="2" fillId="0" borderId="21" xfId="1" applyFont="1" applyFill="1" applyBorder="1" applyAlignment="1">
      <alignment vertical="center"/>
    </xf>
    <xf numFmtId="0" fontId="7" fillId="0" borderId="21" xfId="0" applyFont="1" applyFill="1" applyBorder="1" applyAlignment="1">
      <alignment vertical="center"/>
    </xf>
    <xf numFmtId="0" fontId="7" fillId="0" borderId="11" xfId="0" applyFont="1" applyFill="1" applyBorder="1" applyAlignment="1">
      <alignment vertical="center"/>
    </xf>
    <xf numFmtId="0" fontId="4" fillId="0" borderId="0" xfId="2" applyFont="1" applyFill="1" applyAlignment="1">
      <alignment horizontal="left" vertical="center" shrinkToFit="1"/>
    </xf>
    <xf numFmtId="0" fontId="14" fillId="0" borderId="0" xfId="0" applyFont="1" applyFill="1" applyAlignment="1">
      <alignment horizontal="center" vertical="center"/>
    </xf>
    <xf numFmtId="0" fontId="7" fillId="0" borderId="0" xfId="0" applyFont="1" applyFill="1" applyAlignment="1">
      <alignment horizontal="center" vertical="center"/>
    </xf>
    <xf numFmtId="0" fontId="2" fillId="0" borderId="36" xfId="2" applyFont="1" applyFill="1" applyBorder="1" applyAlignment="1">
      <alignment horizontal="center" vertical="center" wrapText="1" shrinkToFit="1"/>
    </xf>
    <xf numFmtId="0" fontId="10" fillId="0" borderId="3" xfId="0" applyFont="1" applyFill="1" applyBorder="1" applyAlignment="1">
      <alignment vertical="center" wrapText="1"/>
    </xf>
    <xf numFmtId="0" fontId="8" fillId="0" borderId="37" xfId="2" applyFont="1" applyFill="1" applyBorder="1" applyAlignment="1">
      <alignment horizontal="center" vertical="center"/>
    </xf>
    <xf numFmtId="0" fontId="12" fillId="0" borderId="37" xfId="0" applyFont="1" applyFill="1" applyBorder="1" applyAlignment="1">
      <alignment horizontal="center" vertical="center"/>
    </xf>
    <xf numFmtId="0" fontId="12" fillId="0" borderId="39" xfId="0" applyFont="1" applyFill="1" applyBorder="1" applyAlignment="1">
      <alignment horizontal="center" vertical="center"/>
    </xf>
    <xf numFmtId="0" fontId="8" fillId="0" borderId="38" xfId="2" applyFont="1" applyFill="1" applyBorder="1" applyAlignment="1">
      <alignment horizontal="center" vertical="center"/>
    </xf>
    <xf numFmtId="0" fontId="2" fillId="0" borderId="36" xfId="2" applyFont="1" applyFill="1" applyBorder="1" applyAlignment="1">
      <alignment horizontal="center" vertical="center" wrapText="1"/>
    </xf>
    <xf numFmtId="0" fontId="10" fillId="0" borderId="45" xfId="0" applyFont="1" applyFill="1" applyBorder="1" applyAlignment="1">
      <alignment vertical="center"/>
    </xf>
    <xf numFmtId="0" fontId="20" fillId="0" borderId="41" xfId="2" applyFont="1" applyFill="1" applyBorder="1" applyAlignment="1">
      <alignment horizontal="center" vertical="center" wrapText="1"/>
    </xf>
    <xf numFmtId="0" fontId="20" fillId="0" borderId="69" xfId="0" applyFont="1" applyBorder="1" applyAlignment="1">
      <alignment vertical="center"/>
    </xf>
    <xf numFmtId="0" fontId="21" fillId="0" borderId="10" xfId="0" applyFont="1" applyBorder="1" applyAlignment="1">
      <alignment vertical="center"/>
    </xf>
    <xf numFmtId="0" fontId="20" fillId="0" borderId="36" xfId="2" applyFont="1" applyFill="1" applyBorder="1" applyAlignment="1">
      <alignment horizontal="center" vertical="center" wrapText="1"/>
    </xf>
    <xf numFmtId="0" fontId="20" fillId="0" borderId="3" xfId="0" applyFont="1" applyBorder="1" applyAlignment="1">
      <alignment vertical="center" wrapText="1"/>
    </xf>
    <xf numFmtId="0" fontId="20" fillId="0" borderId="36" xfId="2" applyFont="1" applyFill="1" applyBorder="1" applyAlignment="1">
      <alignment horizontal="center" vertical="center" wrapText="1" shrinkToFit="1"/>
    </xf>
    <xf numFmtId="0" fontId="20" fillId="0" borderId="3" xfId="0" applyFont="1" applyBorder="1" applyAlignment="1">
      <alignment vertical="center" shrinkToFit="1"/>
    </xf>
    <xf numFmtId="38" fontId="21" fillId="0" borderId="62" xfId="1" applyFont="1" applyFill="1" applyBorder="1" applyAlignment="1">
      <alignment vertical="center"/>
    </xf>
    <xf numFmtId="0" fontId="21" fillId="0" borderId="63" xfId="0" applyFont="1" applyBorder="1" applyAlignment="1">
      <alignment vertical="center"/>
    </xf>
    <xf numFmtId="0" fontId="21" fillId="0" borderId="68" xfId="0" applyFont="1" applyBorder="1" applyAlignment="1">
      <alignment vertical="center"/>
    </xf>
    <xf numFmtId="0" fontId="20" fillId="0" borderId="45" xfId="0" applyFont="1" applyBorder="1" applyAlignment="1">
      <alignment vertical="center" wrapText="1"/>
    </xf>
    <xf numFmtId="0" fontId="21" fillId="0" borderId="3" xfId="0" applyFont="1" applyBorder="1" applyAlignment="1">
      <alignment vertical="center"/>
    </xf>
    <xf numFmtId="0" fontId="20" fillId="0" borderId="64" xfId="2" applyFont="1" applyFill="1" applyBorder="1" applyAlignment="1">
      <alignment horizontal="center" vertical="center" wrapText="1" shrinkToFit="1"/>
    </xf>
    <xf numFmtId="0" fontId="20" fillId="0" borderId="65" xfId="0" applyFont="1" applyBorder="1" applyAlignment="1">
      <alignment vertical="center" shrinkToFit="1"/>
    </xf>
    <xf numFmtId="0" fontId="21" fillId="0" borderId="66" xfId="0" applyFont="1" applyBorder="1" applyAlignment="1">
      <alignment vertical="center"/>
    </xf>
    <xf numFmtId="0" fontId="10" fillId="0" borderId="3" xfId="0" applyFont="1" applyFill="1" applyBorder="1" applyAlignment="1">
      <alignment vertical="center"/>
    </xf>
    <xf numFmtId="38" fontId="2" fillId="0" borderId="32" xfId="1" applyFont="1" applyFill="1" applyBorder="1" applyAlignment="1">
      <alignment vertical="center"/>
    </xf>
    <xf numFmtId="0" fontId="0" fillId="0" borderId="0" xfId="0" applyFont="1" applyAlignment="1">
      <alignment horizontal="center" vertical="center"/>
    </xf>
    <xf numFmtId="176" fontId="0" fillId="0" borderId="55" xfId="0" applyNumberFormat="1" applyFont="1" applyBorder="1" applyAlignment="1">
      <alignment horizontal="right" vertical="center"/>
    </xf>
    <xf numFmtId="176" fontId="0" fillId="0" borderId="54" xfId="0" applyNumberFormat="1" applyFont="1" applyBorder="1" applyAlignment="1">
      <alignment horizontal="right" vertical="center"/>
    </xf>
    <xf numFmtId="176" fontId="15" fillId="0" borderId="53" xfId="0" applyNumberFormat="1" applyFont="1" applyBorder="1" applyAlignment="1">
      <alignment horizontal="right" vertical="center"/>
    </xf>
    <xf numFmtId="176" fontId="15" fillId="0" borderId="52" xfId="0" applyNumberFormat="1" applyFont="1" applyBorder="1" applyAlignment="1">
      <alignment horizontal="right" vertical="center"/>
    </xf>
    <xf numFmtId="176" fontId="19" fillId="0" borderId="0" xfId="0" applyNumberFormat="1" applyFont="1" applyBorder="1" applyAlignment="1">
      <alignment horizontal="right" vertical="center"/>
    </xf>
    <xf numFmtId="0" fontId="18" fillId="0" borderId="0" xfId="0" applyFont="1" applyBorder="1" applyAlignment="1">
      <alignment horizontal="center" vertical="center"/>
    </xf>
    <xf numFmtId="176" fontId="16" fillId="0" borderId="0" xfId="0" applyNumberFormat="1" applyFont="1" applyBorder="1" applyAlignment="1">
      <alignment horizontal="right" vertical="center"/>
    </xf>
    <xf numFmtId="0" fontId="18" fillId="0" borderId="46" xfId="0" applyFont="1" applyBorder="1" applyAlignment="1">
      <alignment horizontal="center" vertical="center"/>
    </xf>
    <xf numFmtId="0" fontId="0" fillId="0" borderId="46" xfId="0" applyBorder="1" applyAlignment="1">
      <alignment horizontal="center" vertical="center"/>
    </xf>
    <xf numFmtId="0" fontId="0" fillId="0" borderId="46" xfId="0" applyBorder="1" applyAlignment="1">
      <alignment vertical="center"/>
    </xf>
    <xf numFmtId="0" fontId="18" fillId="0" borderId="48" xfId="0" applyFont="1" applyBorder="1" applyAlignment="1">
      <alignment horizontal="center" vertical="center"/>
    </xf>
    <xf numFmtId="0" fontId="18" fillId="0" borderId="61" xfId="0" applyFont="1" applyBorder="1" applyAlignment="1">
      <alignment horizontal="center" vertical="center"/>
    </xf>
    <xf numFmtId="0" fontId="0" fillId="0" borderId="61" xfId="0" applyFont="1" applyBorder="1" applyAlignment="1">
      <alignment horizontal="center" vertical="center"/>
    </xf>
    <xf numFmtId="0" fontId="0" fillId="0" borderId="47" xfId="0" applyFont="1" applyBorder="1" applyAlignment="1">
      <alignment vertical="center"/>
    </xf>
    <xf numFmtId="0" fontId="18" fillId="0" borderId="47" xfId="0" applyFont="1" applyBorder="1" applyAlignment="1">
      <alignment horizontal="center" vertical="center"/>
    </xf>
    <xf numFmtId="0" fontId="0" fillId="0" borderId="27" xfId="0" applyBorder="1" applyAlignment="1">
      <alignment horizontal="center" vertical="center"/>
    </xf>
    <xf numFmtId="0" fontId="0" fillId="0" borderId="23" xfId="0" applyBorder="1" applyAlignment="1">
      <alignment horizontal="center" vertical="center"/>
    </xf>
    <xf numFmtId="0" fontId="18" fillId="0" borderId="58" xfId="0" applyFont="1" applyBorder="1" applyAlignment="1">
      <alignment horizontal="center" vertical="center"/>
    </xf>
    <xf numFmtId="0" fontId="18" fillId="0" borderId="57" xfId="0" applyFont="1" applyBorder="1" applyAlignment="1">
      <alignment horizontal="center" vertical="center"/>
    </xf>
    <xf numFmtId="0" fontId="18" fillId="0" borderId="58" xfId="0" applyFont="1" applyBorder="1" applyAlignment="1">
      <alignment horizontal="right" vertical="center"/>
    </xf>
    <xf numFmtId="0" fontId="18" fillId="0" borderId="57" xfId="0" applyFont="1" applyBorder="1" applyAlignment="1">
      <alignment horizontal="right" vertical="center"/>
    </xf>
    <xf numFmtId="0" fontId="18" fillId="0" borderId="53" xfId="0" applyFont="1" applyBorder="1" applyAlignment="1">
      <alignment horizontal="center" vertical="center"/>
    </xf>
    <xf numFmtId="0" fontId="18" fillId="0" borderId="52" xfId="0" applyFont="1" applyBorder="1" applyAlignment="1">
      <alignment horizontal="center" vertical="center"/>
    </xf>
    <xf numFmtId="176" fontId="0" fillId="0" borderId="53" xfId="0" applyNumberFormat="1" applyFont="1" applyBorder="1" applyAlignment="1">
      <alignment horizontal="right" vertical="center"/>
    </xf>
    <xf numFmtId="176" fontId="0" fillId="0" borderId="52" xfId="0" applyNumberFormat="1" applyFont="1" applyBorder="1" applyAlignment="1">
      <alignment horizontal="right" vertical="center"/>
    </xf>
  </cellXfs>
  <cellStyles count="3">
    <cellStyle name="桁区切り" xfId="1" builtinId="6"/>
    <cellStyle name="標準" xfId="0" builtinId="0"/>
    <cellStyle name="標準_予算内訳H20【下北海域】"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19049</xdr:colOff>
      <xdr:row>1</xdr:row>
      <xdr:rowOff>276226</xdr:rowOff>
    </xdr:from>
    <xdr:to>
      <xdr:col>12</xdr:col>
      <xdr:colOff>190500</xdr:colOff>
      <xdr:row>3</xdr:row>
      <xdr:rowOff>19050</xdr:rowOff>
    </xdr:to>
    <xdr:sp macro="" textlink="">
      <xdr:nvSpPr>
        <xdr:cNvPr id="2" name="角丸四角形 1">
          <a:extLst>
            <a:ext uri="{FF2B5EF4-FFF2-40B4-BE49-F238E27FC236}">
              <a16:creationId xmlns:a16="http://schemas.microsoft.com/office/drawing/2014/main" id="{00000000-0008-0000-1C00-000002000000}"/>
            </a:ext>
          </a:extLst>
        </xdr:cNvPr>
        <xdr:cNvSpPr/>
      </xdr:nvSpPr>
      <xdr:spPr bwMode="auto">
        <a:xfrm>
          <a:off x="3047999" y="590551"/>
          <a:ext cx="6362701" cy="361949"/>
        </a:xfrm>
        <a:prstGeom prst="roundRect">
          <a:avLst/>
        </a:prstGeom>
        <a:solidFill>
          <a:srgbClr val="FFFFCC"/>
        </a:solidFill>
        <a:ln w="38100">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r>
            <a:rPr kumimoji="1" lang="ja-JP" altLang="en-US" sz="1800">
              <a:solidFill>
                <a:srgbClr val="FF0000"/>
              </a:solidFill>
            </a:rPr>
            <a:t>　</a:t>
          </a:r>
          <a:r>
            <a:rPr kumimoji="1" lang="ja-JP" altLang="en-US" sz="1400">
              <a:solidFill>
                <a:srgbClr val="FF0000"/>
              </a:solidFill>
              <a:latin typeface="HG丸ｺﾞｼｯｸM-PRO" panose="020F0600000000000000" pitchFamily="50" charset="-128"/>
              <a:ea typeface="HG丸ｺﾞｼｯｸM-PRO" panose="020F0600000000000000" pitchFamily="50" charset="-128"/>
            </a:rPr>
            <a:t>業務担当職員、補助者、派遣職員ごとに区分して、作成してください。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95249</xdr:colOff>
      <xdr:row>1</xdr:row>
      <xdr:rowOff>133350</xdr:rowOff>
    </xdr:from>
    <xdr:to>
      <xdr:col>12</xdr:col>
      <xdr:colOff>266700</xdr:colOff>
      <xdr:row>3</xdr:row>
      <xdr:rowOff>9524</xdr:rowOff>
    </xdr:to>
    <xdr:sp macro="" textlink="">
      <xdr:nvSpPr>
        <xdr:cNvPr id="2" name="角丸四角形 1">
          <a:extLst>
            <a:ext uri="{FF2B5EF4-FFF2-40B4-BE49-F238E27FC236}">
              <a16:creationId xmlns:a16="http://schemas.microsoft.com/office/drawing/2014/main" id="{00000000-0008-0000-1C00-000002000000}"/>
            </a:ext>
          </a:extLst>
        </xdr:cNvPr>
        <xdr:cNvSpPr/>
      </xdr:nvSpPr>
      <xdr:spPr bwMode="auto">
        <a:xfrm>
          <a:off x="3124199" y="447675"/>
          <a:ext cx="6362701" cy="495299"/>
        </a:xfrm>
        <a:prstGeom prst="roundRect">
          <a:avLst/>
        </a:prstGeom>
        <a:solidFill>
          <a:srgbClr val="FFFFCC"/>
        </a:solidFill>
        <a:ln w="38100">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r>
            <a:rPr kumimoji="1" lang="ja-JP" altLang="en-US" sz="1800">
              <a:solidFill>
                <a:srgbClr val="FF0000"/>
              </a:solidFill>
            </a:rPr>
            <a:t>　</a:t>
          </a:r>
          <a:r>
            <a:rPr kumimoji="1" lang="ja-JP" altLang="en-US" sz="1400">
              <a:solidFill>
                <a:srgbClr val="FF0000"/>
              </a:solidFill>
              <a:latin typeface="HG丸ｺﾞｼｯｸM-PRO" panose="020F0600000000000000" pitchFamily="50" charset="-128"/>
              <a:ea typeface="HG丸ｺﾞｼｯｸM-PRO" panose="020F0600000000000000" pitchFamily="50" charset="-128"/>
            </a:rPr>
            <a:t>業務担当職員、補助者、派遣職員ごとに区分して、作成してください。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9"/>
  <sheetViews>
    <sheetView view="pageBreakPreview" zoomScaleNormal="100" zoomScaleSheetLayoutView="100" workbookViewId="0">
      <selection activeCell="O3" sqref="O3"/>
    </sheetView>
  </sheetViews>
  <sheetFormatPr defaultColWidth="7.5" defaultRowHeight="14.25"/>
  <cols>
    <col min="1" max="1" width="9.75" style="60" customWidth="1"/>
    <col min="2" max="2" width="10.5" style="60" customWidth="1"/>
    <col min="3" max="3" width="6.625" style="60" customWidth="1"/>
    <col min="4" max="28" width="4.375" style="60" customWidth="1"/>
    <col min="29" max="29" width="7.625" style="60" customWidth="1"/>
    <col min="30" max="16384" width="7.5" style="60"/>
  </cols>
  <sheetData>
    <row r="1" spans="1:29" ht="24" customHeight="1">
      <c r="B1" s="117" t="s">
        <v>58</v>
      </c>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row>
    <row r="2" spans="1:29" ht="24" customHeight="1"/>
    <row r="3" spans="1:29" ht="24" customHeight="1"/>
    <row r="4" spans="1:29" ht="24" customHeight="1"/>
    <row r="5" spans="1:29" ht="24" customHeight="1">
      <c r="V5" s="76"/>
      <c r="W5" s="76"/>
      <c r="X5" s="76"/>
      <c r="Y5" s="76"/>
    </row>
    <row r="6" spans="1:29" ht="24" customHeight="1">
      <c r="B6" s="75"/>
      <c r="C6" s="74" t="s">
        <v>57</v>
      </c>
      <c r="D6" s="119" t="s">
        <v>59</v>
      </c>
      <c r="E6" s="119"/>
      <c r="F6" s="119"/>
      <c r="G6" s="119"/>
      <c r="H6" s="119"/>
      <c r="I6" s="119"/>
      <c r="J6" s="119"/>
      <c r="K6" s="119"/>
      <c r="L6" s="119"/>
      <c r="M6" s="119"/>
      <c r="N6" s="119"/>
      <c r="O6" s="119"/>
      <c r="P6" s="119"/>
      <c r="Q6" s="119"/>
      <c r="R6" s="119"/>
      <c r="S6" s="119"/>
      <c r="T6" s="119"/>
      <c r="U6" s="119"/>
      <c r="V6" s="119"/>
      <c r="W6" s="119"/>
      <c r="X6" s="119"/>
      <c r="Y6" s="119"/>
      <c r="Z6" s="119"/>
      <c r="AA6" s="120"/>
      <c r="AB6" s="121" t="s">
        <v>56</v>
      </c>
      <c r="AC6" s="122"/>
    </row>
    <row r="7" spans="1:29" ht="42.75" customHeight="1">
      <c r="B7" s="73" t="s">
        <v>55</v>
      </c>
      <c r="C7" s="72"/>
      <c r="D7" s="71">
        <f>4</f>
        <v>4</v>
      </c>
      <c r="E7" s="70" t="s">
        <v>54</v>
      </c>
      <c r="F7" s="71">
        <f>D7+1</f>
        <v>5</v>
      </c>
      <c r="G7" s="70" t="s">
        <v>54</v>
      </c>
      <c r="H7" s="71">
        <f>F7+1</f>
        <v>6</v>
      </c>
      <c r="I7" s="70" t="s">
        <v>54</v>
      </c>
      <c r="J7" s="71">
        <f>H7+1</f>
        <v>7</v>
      </c>
      <c r="K7" s="70" t="s">
        <v>54</v>
      </c>
      <c r="L7" s="71">
        <f>J7+1</f>
        <v>8</v>
      </c>
      <c r="M7" s="70" t="s">
        <v>54</v>
      </c>
      <c r="N7" s="71">
        <f>L7+1</f>
        <v>9</v>
      </c>
      <c r="O7" s="70" t="s">
        <v>54</v>
      </c>
      <c r="P7" s="71">
        <f>N7+1</f>
        <v>10</v>
      </c>
      <c r="Q7" s="70" t="s">
        <v>54</v>
      </c>
      <c r="R7" s="71">
        <f>P7+1</f>
        <v>11</v>
      </c>
      <c r="S7" s="70" t="s">
        <v>54</v>
      </c>
      <c r="T7" s="71">
        <v>12</v>
      </c>
      <c r="U7" s="70" t="s">
        <v>54</v>
      </c>
      <c r="V7" s="71">
        <v>1</v>
      </c>
      <c r="W7" s="70" t="s">
        <v>54</v>
      </c>
      <c r="X7" s="71">
        <f>V7+1</f>
        <v>2</v>
      </c>
      <c r="Y7" s="70" t="s">
        <v>54</v>
      </c>
      <c r="Z7" s="71">
        <v>3</v>
      </c>
      <c r="AA7" s="70" t="s">
        <v>54</v>
      </c>
      <c r="AB7" s="123"/>
      <c r="AC7" s="124"/>
    </row>
    <row r="8" spans="1:29" ht="30" customHeight="1">
      <c r="B8" s="69"/>
      <c r="C8" s="68"/>
      <c r="D8" s="67" t="s">
        <v>53</v>
      </c>
      <c r="E8" s="67" t="s">
        <v>52</v>
      </c>
      <c r="F8" s="67" t="s">
        <v>53</v>
      </c>
      <c r="G8" s="67" t="s">
        <v>52</v>
      </c>
      <c r="H8" s="67" t="s">
        <v>53</v>
      </c>
      <c r="I8" s="67" t="s">
        <v>52</v>
      </c>
      <c r="J8" s="67" t="s">
        <v>53</v>
      </c>
      <c r="K8" s="67" t="s">
        <v>52</v>
      </c>
      <c r="L8" s="67" t="s">
        <v>53</v>
      </c>
      <c r="M8" s="67" t="s">
        <v>52</v>
      </c>
      <c r="N8" s="67" t="s">
        <v>53</v>
      </c>
      <c r="O8" s="67" t="s">
        <v>52</v>
      </c>
      <c r="P8" s="67" t="s">
        <v>53</v>
      </c>
      <c r="Q8" s="67" t="s">
        <v>52</v>
      </c>
      <c r="R8" s="67" t="s">
        <v>53</v>
      </c>
      <c r="S8" s="67" t="s">
        <v>52</v>
      </c>
      <c r="T8" s="67" t="s">
        <v>53</v>
      </c>
      <c r="U8" s="67" t="s">
        <v>52</v>
      </c>
      <c r="V8" s="67" t="s">
        <v>53</v>
      </c>
      <c r="W8" s="67" t="s">
        <v>52</v>
      </c>
      <c r="X8" s="67" t="s">
        <v>53</v>
      </c>
      <c r="Y8" s="67" t="s">
        <v>52</v>
      </c>
      <c r="Z8" s="67" t="s">
        <v>53</v>
      </c>
      <c r="AA8" s="67" t="s">
        <v>52</v>
      </c>
      <c r="AB8" s="67" t="s">
        <v>53</v>
      </c>
      <c r="AC8" s="67" t="s">
        <v>52</v>
      </c>
    </row>
    <row r="9" spans="1:29" ht="29.25" customHeight="1">
      <c r="A9" s="102" t="s">
        <v>88</v>
      </c>
      <c r="B9" s="66">
        <v>7</v>
      </c>
      <c r="C9" s="65" t="s">
        <v>51</v>
      </c>
      <c r="D9" s="64">
        <v>25</v>
      </c>
      <c r="E9" s="64">
        <f>B9*D9</f>
        <v>175</v>
      </c>
      <c r="F9" s="64">
        <v>25</v>
      </c>
      <c r="G9" s="64">
        <f>B9*F9</f>
        <v>175</v>
      </c>
      <c r="H9" s="64">
        <v>25</v>
      </c>
      <c r="I9" s="64">
        <f>B9*H9</f>
        <v>175</v>
      </c>
      <c r="J9" s="64">
        <v>25</v>
      </c>
      <c r="K9" s="64">
        <f>B9*J9</f>
        <v>175</v>
      </c>
      <c r="L9" s="64">
        <v>25</v>
      </c>
      <c r="M9" s="64">
        <f>B9*L9</f>
        <v>175</v>
      </c>
      <c r="N9" s="64">
        <v>25</v>
      </c>
      <c r="O9" s="64">
        <f>B9*N9</f>
        <v>175</v>
      </c>
      <c r="P9" s="64">
        <v>25</v>
      </c>
      <c r="Q9" s="64">
        <f>B9*P9</f>
        <v>175</v>
      </c>
      <c r="R9" s="64">
        <v>24</v>
      </c>
      <c r="S9" s="64">
        <f>B9*R9</f>
        <v>168</v>
      </c>
      <c r="T9" s="64">
        <v>25</v>
      </c>
      <c r="U9" s="64">
        <f>B9*T9</f>
        <v>175</v>
      </c>
      <c r="V9" s="64">
        <v>22</v>
      </c>
      <c r="W9" s="64">
        <f>B9*V9</f>
        <v>154</v>
      </c>
      <c r="X9" s="64">
        <v>23</v>
      </c>
      <c r="Y9" s="64">
        <f>X9*B9</f>
        <v>161</v>
      </c>
      <c r="Z9" s="64">
        <v>23</v>
      </c>
      <c r="AA9" s="64">
        <f>X9*Z9</f>
        <v>529</v>
      </c>
      <c r="AB9" s="63">
        <f>SUM(D9,F9,H9,J9,L9,N9,P9,R9,T9,V9,X9,Z9)</f>
        <v>292</v>
      </c>
      <c r="AC9" s="63">
        <f>SUM(E9,G9,I9,K9,M9,O9,Q9,S9,U9,W9,Y9,AA9)</f>
        <v>2412</v>
      </c>
    </row>
    <row r="10" spans="1:29" ht="29.25" customHeight="1">
      <c r="A10" s="102" t="s">
        <v>89</v>
      </c>
      <c r="B10" s="66">
        <v>4</v>
      </c>
      <c r="C10" s="65" t="s">
        <v>51</v>
      </c>
      <c r="D10" s="64">
        <v>25</v>
      </c>
      <c r="E10" s="64">
        <f>B10*D10</f>
        <v>100</v>
      </c>
      <c r="F10" s="64">
        <v>25</v>
      </c>
      <c r="G10" s="64">
        <f>B10*F10</f>
        <v>100</v>
      </c>
      <c r="H10" s="64">
        <v>25</v>
      </c>
      <c r="I10" s="64">
        <f>B10*H10</f>
        <v>100</v>
      </c>
      <c r="J10" s="64">
        <v>25</v>
      </c>
      <c r="K10" s="64">
        <f>B10*J10</f>
        <v>100</v>
      </c>
      <c r="L10" s="64">
        <v>25</v>
      </c>
      <c r="M10" s="64">
        <f>B10*L10</f>
        <v>100</v>
      </c>
      <c r="N10" s="64">
        <v>25</v>
      </c>
      <c r="O10" s="64">
        <f>B10*N10</f>
        <v>100</v>
      </c>
      <c r="P10" s="64">
        <v>25</v>
      </c>
      <c r="Q10" s="64">
        <f>B10*P10</f>
        <v>100</v>
      </c>
      <c r="R10" s="64">
        <v>24</v>
      </c>
      <c r="S10" s="64">
        <f>B10*R10</f>
        <v>96</v>
      </c>
      <c r="T10" s="64">
        <v>25</v>
      </c>
      <c r="U10" s="64">
        <f>B10*T10</f>
        <v>100</v>
      </c>
      <c r="V10" s="64">
        <v>22</v>
      </c>
      <c r="W10" s="64">
        <f>B10*V10</f>
        <v>88</v>
      </c>
      <c r="X10" s="64">
        <v>23</v>
      </c>
      <c r="Y10" s="64">
        <f>X10*B10</f>
        <v>92</v>
      </c>
      <c r="Z10" s="64">
        <v>23</v>
      </c>
      <c r="AA10" s="64">
        <f>X10*Z10</f>
        <v>529</v>
      </c>
      <c r="AB10" s="63">
        <f>SUM(D10,F10,H10,J10,L10,N10,P10,R10,T10,V10,X10,Z10)</f>
        <v>292</v>
      </c>
      <c r="AC10" s="63">
        <f>SUM(E10,G10,I10,K10,M10,O10,Q10,S10,U10,W10,Y10,AA10)</f>
        <v>1605</v>
      </c>
    </row>
    <row r="12" spans="1:29">
      <c r="B12" s="62" t="s">
        <v>50</v>
      </c>
    </row>
    <row r="17" spans="14:14" ht="14.25" customHeight="1"/>
    <row r="19" spans="14:14">
      <c r="N19" s="61"/>
    </row>
  </sheetData>
  <mergeCells count="3">
    <mergeCell ref="B1:AC1"/>
    <mergeCell ref="D6:AA6"/>
    <mergeCell ref="AB6:AC7"/>
  </mergeCells>
  <phoneticPr fontId="9"/>
  <printOptions horizontalCentered="1"/>
  <pageMargins left="0.39370078740157483" right="0.39370078740157483" top="0.98425196850393704" bottom="0.59055118110236227" header="0.59055118110236227" footer="0.19685039370078741"/>
  <pageSetup paperSize="9" scale="87" firstPageNumber="8" orientation="landscape" useFirstPageNumber="1" r:id="rId1"/>
  <headerFooter alignWithMargins="0">
    <oddHeader>&amp;R（様式２４）</oddHeader>
    <oddFooter>&amp;R&amp;8原子力機構【CLADS委託研究実施要領】</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0"/>
  <sheetViews>
    <sheetView view="pageBreakPreview" zoomScaleNormal="100" zoomScaleSheetLayoutView="100" workbookViewId="0">
      <selection activeCell="T27" sqref="T27"/>
    </sheetView>
  </sheetViews>
  <sheetFormatPr defaultRowHeight="24.95" customHeight="1"/>
  <cols>
    <col min="1" max="1" width="9.875" style="1" bestFit="1" customWidth="1"/>
    <col min="2" max="2" width="10.125" style="1" customWidth="1"/>
    <col min="3" max="3" width="9.125" style="1" customWidth="1"/>
    <col min="4" max="4" width="10.625" style="1" customWidth="1"/>
    <col min="5" max="7" width="9.625" style="1" customWidth="1"/>
    <col min="8" max="8" width="11.625" style="1" customWidth="1"/>
    <col min="9" max="9" width="11.375" style="1" bestFit="1" customWidth="1"/>
    <col min="10" max="10" width="10.125" style="1" customWidth="1"/>
    <col min="11" max="11" width="9.125" style="1" customWidth="1"/>
    <col min="12" max="12" width="10.125" style="1" customWidth="1"/>
    <col min="13" max="16" width="9.125" style="1" customWidth="1"/>
    <col min="17" max="18" width="11.625" style="1" customWidth="1"/>
    <col min="19" max="19" width="10.125" style="104" customWidth="1"/>
    <col min="20" max="20" width="14.125" style="104" customWidth="1"/>
    <col min="21" max="16384" width="9" style="1"/>
  </cols>
  <sheetData>
    <row r="1" spans="1:20" ht="24.95" customHeight="1">
      <c r="A1" s="129" t="s">
        <v>48</v>
      </c>
      <c r="B1" s="129"/>
      <c r="C1" s="129"/>
      <c r="D1" s="129"/>
      <c r="E1" s="129"/>
      <c r="F1" s="129"/>
      <c r="G1" s="130"/>
      <c r="H1" s="130"/>
      <c r="I1" s="130"/>
      <c r="J1" s="130"/>
      <c r="K1" s="130"/>
      <c r="L1" s="130"/>
      <c r="M1" s="130"/>
      <c r="N1" s="130"/>
      <c r="O1" s="130"/>
      <c r="P1" s="130"/>
      <c r="Q1" s="130"/>
      <c r="R1" s="130"/>
      <c r="S1" s="59"/>
      <c r="T1" s="59"/>
    </row>
    <row r="2" spans="1:20" ht="24.95" customHeight="1">
      <c r="E2" s="52"/>
      <c r="R2" s="51"/>
      <c r="S2" s="103"/>
      <c r="T2" s="103"/>
    </row>
    <row r="3" spans="1:20" ht="24" customHeight="1">
      <c r="A3" s="2" t="s">
        <v>47</v>
      </c>
      <c r="B3" s="2" t="s">
        <v>46</v>
      </c>
      <c r="C3" s="2"/>
      <c r="E3" s="52"/>
      <c r="N3" s="109">
        <v>6.5</v>
      </c>
      <c r="R3" s="51"/>
      <c r="S3" s="103"/>
      <c r="T3" s="103"/>
    </row>
    <row r="4" spans="1:20" ht="24" customHeight="1" thickBot="1">
      <c r="A4" s="2" t="s">
        <v>42</v>
      </c>
      <c r="B4" s="2"/>
      <c r="C4" s="2"/>
      <c r="E4" s="52"/>
      <c r="I4" s="110" t="s">
        <v>97</v>
      </c>
      <c r="J4" s="109">
        <v>40</v>
      </c>
      <c r="K4" s="109">
        <v>8.75</v>
      </c>
      <c r="L4" s="109">
        <v>91.4</v>
      </c>
      <c r="M4" s="109">
        <v>3.6</v>
      </c>
      <c r="N4" s="109">
        <v>8.5</v>
      </c>
      <c r="O4" s="109">
        <v>3</v>
      </c>
      <c r="P4" s="109">
        <v>0.02</v>
      </c>
      <c r="Q4" s="53" t="s">
        <v>45</v>
      </c>
      <c r="R4" s="51"/>
      <c r="S4" s="103"/>
      <c r="T4" s="103"/>
    </row>
    <row r="5" spans="1:20" ht="24" customHeight="1">
      <c r="A5" s="131" t="s">
        <v>39</v>
      </c>
      <c r="B5" s="50" t="s">
        <v>38</v>
      </c>
      <c r="C5" s="49" t="s">
        <v>37</v>
      </c>
      <c r="D5" s="133" t="s">
        <v>36</v>
      </c>
      <c r="E5" s="134"/>
      <c r="F5" s="134"/>
      <c r="G5" s="134"/>
      <c r="H5" s="135"/>
      <c r="I5" s="136" t="s">
        <v>35</v>
      </c>
      <c r="J5" s="133"/>
      <c r="K5" s="133"/>
      <c r="L5" s="134"/>
      <c r="M5" s="134"/>
      <c r="N5" s="134"/>
      <c r="O5" s="134"/>
      <c r="P5" s="134"/>
      <c r="Q5" s="134"/>
      <c r="R5" s="137" t="s">
        <v>6</v>
      </c>
      <c r="S5" s="142" t="s">
        <v>90</v>
      </c>
      <c r="T5" s="144" t="s">
        <v>91</v>
      </c>
    </row>
    <row r="6" spans="1:20" ht="33" customHeight="1" thickBot="1">
      <c r="A6" s="132"/>
      <c r="B6" s="48" t="s">
        <v>44</v>
      </c>
      <c r="C6" s="47" t="s">
        <v>43</v>
      </c>
      <c r="D6" s="46" t="s">
        <v>32</v>
      </c>
      <c r="E6" s="41" t="s">
        <v>31</v>
      </c>
      <c r="F6" s="45" t="s">
        <v>30</v>
      </c>
      <c r="G6" s="45" t="s">
        <v>29</v>
      </c>
      <c r="H6" s="39" t="s">
        <v>21</v>
      </c>
      <c r="I6" s="58" t="s">
        <v>28</v>
      </c>
      <c r="J6" s="43" t="s">
        <v>27</v>
      </c>
      <c r="K6" s="40" t="s">
        <v>24</v>
      </c>
      <c r="L6" s="42" t="s">
        <v>26</v>
      </c>
      <c r="M6" s="41" t="s">
        <v>25</v>
      </c>
      <c r="N6" s="41" t="s">
        <v>23</v>
      </c>
      <c r="O6" s="40" t="s">
        <v>22</v>
      </c>
      <c r="P6" s="40" t="s">
        <v>49</v>
      </c>
      <c r="Q6" s="40" t="s">
        <v>21</v>
      </c>
      <c r="R6" s="138"/>
      <c r="S6" s="143"/>
      <c r="T6" s="145"/>
    </row>
    <row r="7" spans="1:20" ht="24" customHeight="1">
      <c r="A7" s="37" t="s">
        <v>20</v>
      </c>
      <c r="B7" s="36">
        <v>386000</v>
      </c>
      <c r="C7" s="57">
        <v>1</v>
      </c>
      <c r="D7" s="27">
        <f>B7*C7</f>
        <v>386000</v>
      </c>
      <c r="E7" s="28">
        <v>26000</v>
      </c>
      <c r="F7" s="31">
        <v>0</v>
      </c>
      <c r="G7" s="31">
        <v>0</v>
      </c>
      <c r="H7" s="26">
        <f>SUM(D7:G7)</f>
        <v>412000</v>
      </c>
      <c r="I7" s="29">
        <v>420000</v>
      </c>
      <c r="J7" s="38">
        <f>INT(I7*$J$4/1000)</f>
        <v>16800</v>
      </c>
      <c r="K7" s="29">
        <f>INT(I7*$K$4/1000)</f>
        <v>3675</v>
      </c>
      <c r="L7" s="28">
        <f>INT(I7*$L$4/1000)</f>
        <v>38388</v>
      </c>
      <c r="M7" s="27">
        <f>INT(I7*$M$4/1000)</f>
        <v>1512</v>
      </c>
      <c r="N7" s="27">
        <f t="shared" ref="N7:N11" si="0">INT(H7*$N$3/1000)</f>
        <v>2678</v>
      </c>
      <c r="O7" s="27">
        <f>INT(H7*$O$4/1000)</f>
        <v>1236</v>
      </c>
      <c r="P7" s="27">
        <f>INT(H7*$P$4/1000)</f>
        <v>8</v>
      </c>
      <c r="Q7" s="31">
        <f t="shared" ref="Q7:Q21" si="1">SUM(J7:P7)</f>
        <v>64297</v>
      </c>
      <c r="R7" s="125"/>
      <c r="S7" s="146"/>
      <c r="T7" s="146"/>
    </row>
    <row r="8" spans="1:20" ht="24" customHeight="1">
      <c r="A8" s="37" t="s">
        <v>19</v>
      </c>
      <c r="B8" s="36">
        <v>386000</v>
      </c>
      <c r="C8" s="57">
        <v>1</v>
      </c>
      <c r="D8" s="27">
        <f t="shared" ref="D8:D20" si="2">B8*C8</f>
        <v>386000</v>
      </c>
      <c r="E8" s="28">
        <v>26000</v>
      </c>
      <c r="F8" s="31">
        <v>0</v>
      </c>
      <c r="G8" s="31">
        <v>0</v>
      </c>
      <c r="H8" s="26">
        <f>SUM(D8:G8)</f>
        <v>412000</v>
      </c>
      <c r="I8" s="29">
        <v>420000</v>
      </c>
      <c r="J8" s="30">
        <f t="shared" ref="J8:J20" si="3">INT(I8*$J$4/1000)</f>
        <v>16800</v>
      </c>
      <c r="K8" s="29">
        <f t="shared" ref="K8:K20" si="4">INT(I8*$K$4/1000)</f>
        <v>3675</v>
      </c>
      <c r="L8" s="28">
        <f t="shared" ref="L8:L20" si="5">INT(I8*$L$4/1000)</f>
        <v>38388</v>
      </c>
      <c r="M8" s="27">
        <f t="shared" ref="M8:M20" si="6">INT(I8*$M$4/1000)</f>
        <v>1512</v>
      </c>
      <c r="N8" s="27">
        <f t="shared" si="0"/>
        <v>2678</v>
      </c>
      <c r="O8" s="27">
        <f t="shared" ref="O8:O20" si="7">INT(H8*$O$4/1000)</f>
        <v>1236</v>
      </c>
      <c r="P8" s="27">
        <f t="shared" ref="P8:P20" si="8">INT(H8*$P$4/1000)</f>
        <v>8</v>
      </c>
      <c r="Q8" s="31">
        <f t="shared" si="1"/>
        <v>64297</v>
      </c>
      <c r="R8" s="126"/>
      <c r="S8" s="147"/>
      <c r="T8" s="147"/>
    </row>
    <row r="9" spans="1:20" ht="24" customHeight="1">
      <c r="A9" s="37" t="s">
        <v>18</v>
      </c>
      <c r="B9" s="36">
        <v>386000</v>
      </c>
      <c r="C9" s="57">
        <v>1</v>
      </c>
      <c r="D9" s="27">
        <f t="shared" si="2"/>
        <v>386000</v>
      </c>
      <c r="E9" s="28">
        <v>26000</v>
      </c>
      <c r="F9" s="31">
        <v>0</v>
      </c>
      <c r="G9" s="31">
        <v>0</v>
      </c>
      <c r="H9" s="26">
        <f t="shared" ref="H9:H18" si="9">SUM(D9:G9)</f>
        <v>412000</v>
      </c>
      <c r="I9" s="29">
        <v>420000</v>
      </c>
      <c r="J9" s="30">
        <f t="shared" si="3"/>
        <v>16800</v>
      </c>
      <c r="K9" s="29">
        <f t="shared" si="4"/>
        <v>3675</v>
      </c>
      <c r="L9" s="28">
        <f t="shared" si="5"/>
        <v>38388</v>
      </c>
      <c r="M9" s="27">
        <f t="shared" si="6"/>
        <v>1512</v>
      </c>
      <c r="N9" s="27">
        <f t="shared" si="0"/>
        <v>2678</v>
      </c>
      <c r="O9" s="27">
        <f t="shared" si="7"/>
        <v>1236</v>
      </c>
      <c r="P9" s="27">
        <f t="shared" si="8"/>
        <v>8</v>
      </c>
      <c r="Q9" s="31">
        <f t="shared" si="1"/>
        <v>64297</v>
      </c>
      <c r="R9" s="126"/>
      <c r="S9" s="147"/>
      <c r="T9" s="147"/>
    </row>
    <row r="10" spans="1:20" ht="24" customHeight="1">
      <c r="A10" s="37" t="s">
        <v>17</v>
      </c>
      <c r="B10" s="33"/>
      <c r="C10" s="32"/>
      <c r="D10" s="27">
        <v>506250</v>
      </c>
      <c r="E10" s="28">
        <v>0</v>
      </c>
      <c r="F10" s="31">
        <v>0</v>
      </c>
      <c r="G10" s="31">
        <v>0</v>
      </c>
      <c r="H10" s="26">
        <f t="shared" si="9"/>
        <v>506250</v>
      </c>
      <c r="I10" s="29">
        <v>506000</v>
      </c>
      <c r="J10" s="30">
        <f t="shared" si="3"/>
        <v>20240</v>
      </c>
      <c r="K10" s="29">
        <f t="shared" si="4"/>
        <v>4427</v>
      </c>
      <c r="L10" s="28">
        <f t="shared" si="5"/>
        <v>46248</v>
      </c>
      <c r="M10" s="27">
        <f t="shared" si="6"/>
        <v>1821</v>
      </c>
      <c r="N10" s="27">
        <f t="shared" si="0"/>
        <v>3290</v>
      </c>
      <c r="O10" s="27">
        <f t="shared" si="7"/>
        <v>1518</v>
      </c>
      <c r="P10" s="27">
        <f t="shared" si="8"/>
        <v>10</v>
      </c>
      <c r="Q10" s="31">
        <f t="shared" si="1"/>
        <v>77554</v>
      </c>
      <c r="R10" s="126"/>
      <c r="S10" s="147"/>
      <c r="T10" s="147"/>
    </row>
    <row r="11" spans="1:20" ht="24" customHeight="1">
      <c r="A11" s="37" t="s">
        <v>16</v>
      </c>
      <c r="B11" s="36">
        <v>386000</v>
      </c>
      <c r="C11" s="57">
        <v>1</v>
      </c>
      <c r="D11" s="27">
        <f t="shared" si="2"/>
        <v>386000</v>
      </c>
      <c r="E11" s="28">
        <v>26000</v>
      </c>
      <c r="F11" s="31">
        <v>0</v>
      </c>
      <c r="G11" s="31">
        <v>0</v>
      </c>
      <c r="H11" s="26">
        <f t="shared" si="9"/>
        <v>412000</v>
      </c>
      <c r="I11" s="29">
        <v>420000</v>
      </c>
      <c r="J11" s="30">
        <f t="shared" si="3"/>
        <v>16800</v>
      </c>
      <c r="K11" s="29">
        <f t="shared" si="4"/>
        <v>3675</v>
      </c>
      <c r="L11" s="28">
        <f t="shared" si="5"/>
        <v>38388</v>
      </c>
      <c r="M11" s="27">
        <f t="shared" si="6"/>
        <v>1512</v>
      </c>
      <c r="N11" s="27">
        <f t="shared" si="0"/>
        <v>2678</v>
      </c>
      <c r="O11" s="27">
        <f t="shared" si="7"/>
        <v>1236</v>
      </c>
      <c r="P11" s="27">
        <f t="shared" si="8"/>
        <v>8</v>
      </c>
      <c r="Q11" s="31">
        <f t="shared" si="1"/>
        <v>64297</v>
      </c>
      <c r="R11" s="126"/>
      <c r="S11" s="147"/>
      <c r="T11" s="147"/>
    </row>
    <row r="12" spans="1:20" ht="24" customHeight="1">
      <c r="A12" s="37" t="s">
        <v>15</v>
      </c>
      <c r="B12" s="36">
        <v>386000</v>
      </c>
      <c r="C12" s="57">
        <v>1</v>
      </c>
      <c r="D12" s="27">
        <f t="shared" si="2"/>
        <v>386000</v>
      </c>
      <c r="E12" s="28">
        <v>26000</v>
      </c>
      <c r="F12" s="31">
        <v>0</v>
      </c>
      <c r="G12" s="31">
        <v>0</v>
      </c>
      <c r="H12" s="26">
        <f t="shared" si="9"/>
        <v>412000</v>
      </c>
      <c r="I12" s="29">
        <v>420000</v>
      </c>
      <c r="J12" s="35">
        <f t="shared" si="3"/>
        <v>16800</v>
      </c>
      <c r="K12" s="29">
        <f t="shared" si="4"/>
        <v>3675</v>
      </c>
      <c r="L12" s="28">
        <f t="shared" si="5"/>
        <v>38388</v>
      </c>
      <c r="M12" s="27">
        <f t="shared" si="6"/>
        <v>1512</v>
      </c>
      <c r="N12" s="27">
        <f>INT(H12*$N$3/1000)</f>
        <v>2678</v>
      </c>
      <c r="O12" s="27">
        <f t="shared" si="7"/>
        <v>1236</v>
      </c>
      <c r="P12" s="27">
        <f t="shared" si="8"/>
        <v>8</v>
      </c>
      <c r="Q12" s="31">
        <f t="shared" si="1"/>
        <v>64297</v>
      </c>
      <c r="R12" s="126"/>
      <c r="S12" s="147"/>
      <c r="T12" s="147"/>
    </row>
    <row r="13" spans="1:20" ht="24" customHeight="1">
      <c r="A13" s="37" t="s">
        <v>14</v>
      </c>
      <c r="B13" s="36">
        <v>386000</v>
      </c>
      <c r="C13" s="57">
        <v>1</v>
      </c>
      <c r="D13" s="27">
        <f t="shared" si="2"/>
        <v>386000</v>
      </c>
      <c r="E13" s="28">
        <v>26000</v>
      </c>
      <c r="F13" s="31">
        <v>0</v>
      </c>
      <c r="G13" s="31">
        <v>0</v>
      </c>
      <c r="H13" s="26">
        <f t="shared" si="9"/>
        <v>412000</v>
      </c>
      <c r="I13" s="29">
        <v>420000</v>
      </c>
      <c r="J13" s="35">
        <f t="shared" si="3"/>
        <v>16800</v>
      </c>
      <c r="K13" s="29">
        <f t="shared" si="4"/>
        <v>3675</v>
      </c>
      <c r="L13" s="28">
        <f t="shared" si="5"/>
        <v>38388</v>
      </c>
      <c r="M13" s="27">
        <f t="shared" si="6"/>
        <v>1512</v>
      </c>
      <c r="N13" s="27">
        <f>INT(H13*$N$3/1000)</f>
        <v>2678</v>
      </c>
      <c r="O13" s="27">
        <f t="shared" si="7"/>
        <v>1236</v>
      </c>
      <c r="P13" s="27">
        <f t="shared" si="8"/>
        <v>8</v>
      </c>
      <c r="Q13" s="31">
        <f t="shared" si="1"/>
        <v>64297</v>
      </c>
      <c r="R13" s="126"/>
      <c r="S13" s="147"/>
      <c r="T13" s="147"/>
    </row>
    <row r="14" spans="1:20" ht="24" customHeight="1">
      <c r="A14" s="37" t="s">
        <v>13</v>
      </c>
      <c r="B14" s="36">
        <v>386000</v>
      </c>
      <c r="C14" s="57">
        <v>1</v>
      </c>
      <c r="D14" s="27">
        <f t="shared" si="2"/>
        <v>386000</v>
      </c>
      <c r="E14" s="28">
        <v>26000</v>
      </c>
      <c r="F14" s="31">
        <v>0</v>
      </c>
      <c r="G14" s="31">
        <v>0</v>
      </c>
      <c r="H14" s="26">
        <f t="shared" si="9"/>
        <v>412000</v>
      </c>
      <c r="I14" s="29">
        <v>420000</v>
      </c>
      <c r="J14" s="35">
        <f t="shared" si="3"/>
        <v>16800</v>
      </c>
      <c r="K14" s="29">
        <f t="shared" si="4"/>
        <v>3675</v>
      </c>
      <c r="L14" s="28">
        <f t="shared" si="5"/>
        <v>38388</v>
      </c>
      <c r="M14" s="27">
        <f t="shared" si="6"/>
        <v>1512</v>
      </c>
      <c r="N14" s="27">
        <f>INT(H14*$N$4/1000)</f>
        <v>3502</v>
      </c>
      <c r="O14" s="27">
        <f t="shared" si="7"/>
        <v>1236</v>
      </c>
      <c r="P14" s="27">
        <f t="shared" si="8"/>
        <v>8</v>
      </c>
      <c r="Q14" s="31">
        <f t="shared" si="1"/>
        <v>65121</v>
      </c>
      <c r="R14" s="126"/>
      <c r="S14" s="147"/>
      <c r="T14" s="147"/>
    </row>
    <row r="15" spans="1:20" ht="24" customHeight="1">
      <c r="A15" s="34" t="s">
        <v>12</v>
      </c>
      <c r="B15" s="36">
        <v>386000</v>
      </c>
      <c r="C15" s="57">
        <v>1</v>
      </c>
      <c r="D15" s="27">
        <f t="shared" si="2"/>
        <v>386000</v>
      </c>
      <c r="E15" s="28">
        <v>26000</v>
      </c>
      <c r="F15" s="31">
        <v>0</v>
      </c>
      <c r="G15" s="31">
        <v>0</v>
      </c>
      <c r="H15" s="26">
        <f t="shared" si="9"/>
        <v>412000</v>
      </c>
      <c r="I15" s="29">
        <v>420000</v>
      </c>
      <c r="J15" s="35">
        <f t="shared" si="3"/>
        <v>16800</v>
      </c>
      <c r="K15" s="29">
        <f t="shared" si="4"/>
        <v>3675</v>
      </c>
      <c r="L15" s="28">
        <f t="shared" si="5"/>
        <v>38388</v>
      </c>
      <c r="M15" s="27">
        <f t="shared" si="6"/>
        <v>1512</v>
      </c>
      <c r="N15" s="27">
        <f t="shared" ref="N15:N20" si="10">INT(H15*$N$4/1000)</f>
        <v>3502</v>
      </c>
      <c r="O15" s="27">
        <f t="shared" si="7"/>
        <v>1236</v>
      </c>
      <c r="P15" s="27">
        <f t="shared" si="8"/>
        <v>8</v>
      </c>
      <c r="Q15" s="31">
        <f t="shared" si="1"/>
        <v>65121</v>
      </c>
      <c r="R15" s="126"/>
      <c r="S15" s="147"/>
      <c r="T15" s="147"/>
    </row>
    <row r="16" spans="1:20" ht="24" customHeight="1">
      <c r="A16" s="34" t="s">
        <v>11</v>
      </c>
      <c r="B16" s="36">
        <v>386000</v>
      </c>
      <c r="C16" s="57">
        <v>1</v>
      </c>
      <c r="D16" s="27">
        <f t="shared" si="2"/>
        <v>386000</v>
      </c>
      <c r="E16" s="28">
        <v>26000</v>
      </c>
      <c r="F16" s="31">
        <v>0</v>
      </c>
      <c r="G16" s="31">
        <v>0</v>
      </c>
      <c r="H16" s="26">
        <f t="shared" si="9"/>
        <v>412000</v>
      </c>
      <c r="I16" s="29">
        <v>420000</v>
      </c>
      <c r="J16" s="35">
        <f t="shared" si="3"/>
        <v>16800</v>
      </c>
      <c r="K16" s="29">
        <f t="shared" si="4"/>
        <v>3675</v>
      </c>
      <c r="L16" s="28">
        <f t="shared" si="5"/>
        <v>38388</v>
      </c>
      <c r="M16" s="27">
        <f t="shared" si="6"/>
        <v>1512</v>
      </c>
      <c r="N16" s="27">
        <f t="shared" si="10"/>
        <v>3502</v>
      </c>
      <c r="O16" s="27">
        <f t="shared" si="7"/>
        <v>1236</v>
      </c>
      <c r="P16" s="27">
        <f t="shared" si="8"/>
        <v>8</v>
      </c>
      <c r="Q16" s="31">
        <f t="shared" si="1"/>
        <v>65121</v>
      </c>
      <c r="R16" s="126"/>
      <c r="S16" s="147"/>
      <c r="T16" s="147"/>
    </row>
    <row r="17" spans="1:20" ht="24" customHeight="1">
      <c r="A17" s="34" t="s">
        <v>10</v>
      </c>
      <c r="B17" s="33"/>
      <c r="C17" s="32"/>
      <c r="D17" s="27">
        <v>506250</v>
      </c>
      <c r="E17" s="28">
        <v>0</v>
      </c>
      <c r="F17" s="31">
        <v>0</v>
      </c>
      <c r="G17" s="31">
        <v>0</v>
      </c>
      <c r="H17" s="26">
        <f>SUM(D17:G17)</f>
        <v>506250</v>
      </c>
      <c r="I17" s="29">
        <v>506000</v>
      </c>
      <c r="J17" s="35">
        <f t="shared" si="3"/>
        <v>20240</v>
      </c>
      <c r="K17" s="29">
        <f t="shared" si="4"/>
        <v>4427</v>
      </c>
      <c r="L17" s="28">
        <f t="shared" si="5"/>
        <v>46248</v>
      </c>
      <c r="M17" s="27">
        <f t="shared" si="6"/>
        <v>1821</v>
      </c>
      <c r="N17" s="27">
        <f t="shared" si="10"/>
        <v>4303</v>
      </c>
      <c r="O17" s="27">
        <f t="shared" si="7"/>
        <v>1518</v>
      </c>
      <c r="P17" s="27">
        <f t="shared" si="8"/>
        <v>10</v>
      </c>
      <c r="Q17" s="31">
        <f t="shared" si="1"/>
        <v>78567</v>
      </c>
      <c r="R17" s="126"/>
      <c r="S17" s="147"/>
      <c r="T17" s="147"/>
    </row>
    <row r="18" spans="1:20" ht="24" customHeight="1">
      <c r="A18" s="34" t="s">
        <v>9</v>
      </c>
      <c r="B18" s="33">
        <v>386000</v>
      </c>
      <c r="C18" s="32">
        <v>1</v>
      </c>
      <c r="D18" s="27">
        <f t="shared" si="2"/>
        <v>386000</v>
      </c>
      <c r="E18" s="28">
        <v>26000</v>
      </c>
      <c r="F18" s="31">
        <v>0</v>
      </c>
      <c r="G18" s="31">
        <v>0</v>
      </c>
      <c r="H18" s="26">
        <f t="shared" si="9"/>
        <v>412000</v>
      </c>
      <c r="I18" s="29">
        <v>420000</v>
      </c>
      <c r="J18" s="30">
        <f t="shared" si="3"/>
        <v>16800</v>
      </c>
      <c r="K18" s="29">
        <f t="shared" si="4"/>
        <v>3675</v>
      </c>
      <c r="L18" s="28">
        <f t="shared" si="5"/>
        <v>38388</v>
      </c>
      <c r="M18" s="27">
        <f t="shared" si="6"/>
        <v>1512</v>
      </c>
      <c r="N18" s="27">
        <f t="shared" si="10"/>
        <v>3502</v>
      </c>
      <c r="O18" s="27">
        <f t="shared" si="7"/>
        <v>1236</v>
      </c>
      <c r="P18" s="27">
        <f t="shared" si="8"/>
        <v>8</v>
      </c>
      <c r="Q18" s="31">
        <f t="shared" si="1"/>
        <v>65121</v>
      </c>
      <c r="R18" s="126"/>
      <c r="S18" s="147"/>
      <c r="T18" s="147"/>
    </row>
    <row r="19" spans="1:20" ht="24" customHeight="1">
      <c r="A19" s="34" t="s">
        <v>8</v>
      </c>
      <c r="B19" s="33">
        <v>386000</v>
      </c>
      <c r="C19" s="32">
        <v>1</v>
      </c>
      <c r="D19" s="27">
        <f t="shared" si="2"/>
        <v>386000</v>
      </c>
      <c r="E19" s="28">
        <v>26000</v>
      </c>
      <c r="F19" s="31">
        <v>0</v>
      </c>
      <c r="G19" s="31">
        <v>0</v>
      </c>
      <c r="H19" s="26">
        <f>SUM(D19:G19)</f>
        <v>412000</v>
      </c>
      <c r="I19" s="29">
        <v>420000</v>
      </c>
      <c r="J19" s="30">
        <f t="shared" si="3"/>
        <v>16800</v>
      </c>
      <c r="K19" s="29">
        <f t="shared" si="4"/>
        <v>3675</v>
      </c>
      <c r="L19" s="28">
        <f t="shared" si="5"/>
        <v>38388</v>
      </c>
      <c r="M19" s="27">
        <f t="shared" si="6"/>
        <v>1512</v>
      </c>
      <c r="N19" s="27">
        <f t="shared" si="10"/>
        <v>3502</v>
      </c>
      <c r="O19" s="27">
        <f t="shared" si="7"/>
        <v>1236</v>
      </c>
      <c r="P19" s="27">
        <f t="shared" si="8"/>
        <v>8</v>
      </c>
      <c r="Q19" s="31">
        <f t="shared" si="1"/>
        <v>65121</v>
      </c>
      <c r="R19" s="126"/>
      <c r="S19" s="147"/>
      <c r="T19" s="147"/>
    </row>
    <row r="20" spans="1:20" ht="24" customHeight="1" thickBot="1">
      <c r="A20" s="25" t="s">
        <v>7</v>
      </c>
      <c r="B20" s="24">
        <v>386000</v>
      </c>
      <c r="C20" s="23">
        <v>1</v>
      </c>
      <c r="D20" s="19">
        <f t="shared" si="2"/>
        <v>386000</v>
      </c>
      <c r="E20" s="19">
        <v>26000</v>
      </c>
      <c r="F20" s="22">
        <v>0</v>
      </c>
      <c r="G20" s="22">
        <v>0</v>
      </c>
      <c r="H20" s="17">
        <f>SUM(D20:G20)</f>
        <v>412000</v>
      </c>
      <c r="I20" s="56">
        <v>420000</v>
      </c>
      <c r="J20" s="18">
        <f t="shared" si="3"/>
        <v>16800</v>
      </c>
      <c r="K20" s="20">
        <f t="shared" si="4"/>
        <v>3675</v>
      </c>
      <c r="L20" s="19">
        <f t="shared" si="5"/>
        <v>38388</v>
      </c>
      <c r="M20" s="18">
        <f t="shared" si="6"/>
        <v>1512</v>
      </c>
      <c r="N20" s="18">
        <f t="shared" si="10"/>
        <v>3502</v>
      </c>
      <c r="O20" s="18">
        <f t="shared" si="7"/>
        <v>1236</v>
      </c>
      <c r="P20" s="18">
        <f t="shared" si="8"/>
        <v>8</v>
      </c>
      <c r="Q20" s="22">
        <f t="shared" si="1"/>
        <v>65121</v>
      </c>
      <c r="R20" s="127"/>
      <c r="S20" s="148"/>
      <c r="T20" s="148"/>
    </row>
    <row r="21" spans="1:20" ht="24" customHeight="1" thickTop="1" thickBot="1">
      <c r="A21" s="16" t="s">
        <v>6</v>
      </c>
      <c r="B21" s="15"/>
      <c r="C21" s="14"/>
      <c r="D21" s="13">
        <f>SUM(D7:D20)</f>
        <v>5644500</v>
      </c>
      <c r="E21" s="10">
        <f>SUM(E7:E20)</f>
        <v>312000</v>
      </c>
      <c r="F21" s="10">
        <f>SUM(F7:F20)</f>
        <v>0</v>
      </c>
      <c r="G21" s="10">
        <f>SUM(G7:G20)</f>
        <v>0</v>
      </c>
      <c r="H21" s="8">
        <f t="shared" ref="H21" si="11">SUM(D21:G21)</f>
        <v>5956500</v>
      </c>
      <c r="I21" s="55"/>
      <c r="J21" s="10">
        <f t="shared" ref="J21:P21" si="12">SUM(J7:J20)</f>
        <v>242080</v>
      </c>
      <c r="K21" s="9">
        <f t="shared" si="12"/>
        <v>52954</v>
      </c>
      <c r="L21" s="54">
        <f t="shared" si="12"/>
        <v>553152</v>
      </c>
      <c r="M21" s="10">
        <f t="shared" si="12"/>
        <v>21786</v>
      </c>
      <c r="N21" s="10">
        <f t="shared" si="12"/>
        <v>44673</v>
      </c>
      <c r="O21" s="9">
        <f t="shared" si="12"/>
        <v>17868</v>
      </c>
      <c r="P21" s="9">
        <f t="shared" si="12"/>
        <v>116</v>
      </c>
      <c r="Q21" s="9">
        <f t="shared" si="1"/>
        <v>932629</v>
      </c>
      <c r="R21" s="7">
        <f>H21+Q21</f>
        <v>6889129</v>
      </c>
      <c r="S21" s="107">
        <f>'様式24　年間所定労働時間計算書'!AC9</f>
        <v>2412</v>
      </c>
      <c r="T21" s="107">
        <f>INT(R21/S21)</f>
        <v>2856</v>
      </c>
    </row>
    <row r="23" spans="1:20" ht="21" customHeight="1" thickBot="1">
      <c r="A23" s="4" t="s">
        <v>5</v>
      </c>
      <c r="B23" s="6" t="s">
        <v>4</v>
      </c>
      <c r="C23" s="4"/>
      <c r="R23" s="104" t="s">
        <v>94</v>
      </c>
    </row>
    <row r="24" spans="1:20" ht="21" customHeight="1">
      <c r="A24" s="4"/>
      <c r="B24" s="3" t="s">
        <v>3</v>
      </c>
      <c r="C24" s="4"/>
      <c r="R24" s="139" t="s">
        <v>95</v>
      </c>
      <c r="S24" s="142" t="s">
        <v>92</v>
      </c>
      <c r="T24" s="151" t="s">
        <v>93</v>
      </c>
    </row>
    <row r="25" spans="1:20" ht="21" customHeight="1">
      <c r="A25" s="4"/>
      <c r="B25" s="3" t="s">
        <v>2</v>
      </c>
      <c r="C25" s="4"/>
      <c r="R25" s="140"/>
      <c r="S25" s="149"/>
      <c r="T25" s="152"/>
    </row>
    <row r="26" spans="1:20" ht="21" customHeight="1" thickBot="1">
      <c r="A26" s="2"/>
      <c r="B26" s="3" t="s">
        <v>1</v>
      </c>
      <c r="C26" s="2"/>
      <c r="R26" s="141"/>
      <c r="S26" s="150"/>
      <c r="T26" s="153"/>
    </row>
    <row r="27" spans="1:20" ht="21" customHeight="1" thickBot="1">
      <c r="B27" s="128" t="s">
        <v>0</v>
      </c>
      <c r="C27" s="128"/>
      <c r="D27" s="128"/>
      <c r="E27" s="128"/>
      <c r="F27" s="128"/>
      <c r="G27" s="128"/>
      <c r="H27" s="128"/>
      <c r="I27" s="128"/>
      <c r="J27" s="128"/>
      <c r="K27" s="128"/>
      <c r="R27" s="108">
        <f>H21+Q21-E21</f>
        <v>6577129</v>
      </c>
      <c r="S27" s="105">
        <f>S21</f>
        <v>2412</v>
      </c>
      <c r="T27" s="106">
        <f>INT(R27/S27)</f>
        <v>2726</v>
      </c>
    </row>
    <row r="28" spans="1:20" ht="24.95" customHeight="1">
      <c r="S28" s="103"/>
      <c r="T28" s="103"/>
    </row>
    <row r="29" spans="1:20" ht="24.95" customHeight="1">
      <c r="S29" s="103"/>
      <c r="T29" s="103"/>
    </row>
    <row r="30" spans="1:20" ht="24.95" customHeight="1">
      <c r="S30" s="1"/>
    </row>
  </sheetData>
  <mergeCells count="14">
    <mergeCell ref="S5:S6"/>
    <mergeCell ref="T5:T6"/>
    <mergeCell ref="S7:S20"/>
    <mergeCell ref="T7:T20"/>
    <mergeCell ref="S24:S26"/>
    <mergeCell ref="T24:T26"/>
    <mergeCell ref="R7:R20"/>
    <mergeCell ref="B27:K27"/>
    <mergeCell ref="A1:R1"/>
    <mergeCell ref="A5:A6"/>
    <mergeCell ref="D5:H5"/>
    <mergeCell ref="I5:Q5"/>
    <mergeCell ref="R5:R6"/>
    <mergeCell ref="R24:R26"/>
  </mergeCells>
  <phoneticPr fontId="3"/>
  <printOptions horizontalCentered="1"/>
  <pageMargins left="0.39370078740157483" right="0.39370078740157483" top="0.98425196850393704" bottom="0.59055118110236227" header="0.59055118110236227" footer="0.19685039370078741"/>
  <pageSetup paperSize="9" scale="61" orientation="landscape" r:id="rId1"/>
  <headerFooter alignWithMargins="0">
    <oddHeader>&amp;R（様式２４）</oddHeader>
    <oddFooter>&amp;C25&amp;R原子力機構【CLADS委託研究実施要領】</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0"/>
  <sheetViews>
    <sheetView view="pageBreakPreview" topLeftCell="E1" zoomScaleNormal="100" zoomScaleSheetLayoutView="100" workbookViewId="0">
      <selection activeCell="U32" sqref="U32"/>
    </sheetView>
  </sheetViews>
  <sheetFormatPr defaultRowHeight="24.95" customHeight="1"/>
  <cols>
    <col min="1" max="1" width="9.875" style="1" bestFit="1" customWidth="1"/>
    <col min="2" max="2" width="10.125" style="1" customWidth="1"/>
    <col min="3" max="3" width="9.125" style="1" customWidth="1"/>
    <col min="4" max="4" width="10.625" style="1" customWidth="1"/>
    <col min="5" max="7" width="9.625" style="1" customWidth="1"/>
    <col min="8" max="8" width="11.625" style="1" customWidth="1"/>
    <col min="9" max="9" width="11.375" style="1" bestFit="1" customWidth="1"/>
    <col min="10" max="10" width="10.125" style="1" customWidth="1"/>
    <col min="11" max="11" width="9.125" style="1" customWidth="1"/>
    <col min="12" max="12" width="10.125" style="1" customWidth="1"/>
    <col min="13" max="16" width="9.125" style="1" customWidth="1"/>
    <col min="17" max="18" width="11.625" style="1" customWidth="1"/>
    <col min="19" max="19" width="10.125" style="104" customWidth="1"/>
    <col min="20" max="20" width="14.125" style="104" customWidth="1"/>
    <col min="21" max="16384" width="9" style="1"/>
  </cols>
  <sheetData>
    <row r="1" spans="1:20" ht="24.95" customHeight="1">
      <c r="A1" s="129" t="s">
        <v>48</v>
      </c>
      <c r="B1" s="129"/>
      <c r="C1" s="129"/>
      <c r="D1" s="129"/>
      <c r="E1" s="129"/>
      <c r="F1" s="129"/>
      <c r="G1" s="130"/>
      <c r="H1" s="130"/>
      <c r="I1" s="130"/>
      <c r="J1" s="130"/>
      <c r="K1" s="130"/>
      <c r="L1" s="130"/>
      <c r="M1" s="130"/>
      <c r="N1" s="130"/>
      <c r="O1" s="130"/>
      <c r="P1" s="130"/>
      <c r="Q1" s="130"/>
      <c r="R1" s="130"/>
      <c r="S1" s="59"/>
      <c r="T1" s="59"/>
    </row>
    <row r="2" spans="1:20" ht="24.95" customHeight="1">
      <c r="E2" s="52"/>
      <c r="R2" s="51"/>
      <c r="S2" s="103"/>
      <c r="T2" s="103"/>
    </row>
    <row r="3" spans="1:20" ht="24" customHeight="1">
      <c r="A3" s="2" t="s">
        <v>42</v>
      </c>
      <c r="B3" s="2"/>
      <c r="C3" s="2"/>
      <c r="E3" s="52"/>
      <c r="N3" s="109">
        <v>6.5</v>
      </c>
      <c r="Q3" s="53"/>
      <c r="R3" s="51"/>
      <c r="S3" s="103"/>
      <c r="T3" s="103"/>
    </row>
    <row r="4" spans="1:20" ht="24" customHeight="1" thickBot="1">
      <c r="A4" s="2" t="s">
        <v>41</v>
      </c>
      <c r="B4" s="2" t="s">
        <v>40</v>
      </c>
      <c r="C4" s="2"/>
      <c r="E4" s="52"/>
      <c r="I4" s="110" t="s">
        <v>97</v>
      </c>
      <c r="J4" s="109">
        <v>40</v>
      </c>
      <c r="K4" s="109">
        <v>8.75</v>
      </c>
      <c r="L4" s="109">
        <v>91.4</v>
      </c>
      <c r="M4" s="109">
        <v>3.6</v>
      </c>
      <c r="N4" s="109">
        <v>8.5</v>
      </c>
      <c r="O4" s="109">
        <v>3</v>
      </c>
      <c r="P4" s="109">
        <v>0.02</v>
      </c>
      <c r="Q4" s="53" t="s">
        <v>45</v>
      </c>
      <c r="R4" s="51"/>
      <c r="S4" s="103"/>
      <c r="T4" s="103"/>
    </row>
    <row r="5" spans="1:20" ht="24" customHeight="1">
      <c r="A5" s="131" t="s">
        <v>39</v>
      </c>
      <c r="B5" s="50" t="s">
        <v>38</v>
      </c>
      <c r="C5" s="49" t="s">
        <v>37</v>
      </c>
      <c r="D5" s="133" t="s">
        <v>36</v>
      </c>
      <c r="E5" s="134"/>
      <c r="F5" s="134"/>
      <c r="G5" s="134"/>
      <c r="H5" s="135"/>
      <c r="I5" s="136" t="s">
        <v>35</v>
      </c>
      <c r="J5" s="133"/>
      <c r="K5" s="133"/>
      <c r="L5" s="134"/>
      <c r="M5" s="134"/>
      <c r="N5" s="134"/>
      <c r="O5" s="134"/>
      <c r="P5" s="134"/>
      <c r="Q5" s="134"/>
      <c r="R5" s="137" t="s">
        <v>6</v>
      </c>
      <c r="S5" s="142" t="s">
        <v>90</v>
      </c>
      <c r="T5" s="144" t="s">
        <v>91</v>
      </c>
    </row>
    <row r="6" spans="1:20" ht="33" customHeight="1" thickBot="1">
      <c r="A6" s="132"/>
      <c r="B6" s="48" t="s">
        <v>34</v>
      </c>
      <c r="C6" s="47" t="s">
        <v>33</v>
      </c>
      <c r="D6" s="46" t="s">
        <v>32</v>
      </c>
      <c r="E6" s="41" t="s">
        <v>31</v>
      </c>
      <c r="F6" s="45" t="s">
        <v>30</v>
      </c>
      <c r="G6" s="45" t="s">
        <v>29</v>
      </c>
      <c r="H6" s="39" t="s">
        <v>21</v>
      </c>
      <c r="I6" s="44" t="s">
        <v>28</v>
      </c>
      <c r="J6" s="43" t="s">
        <v>27</v>
      </c>
      <c r="K6" s="40" t="s">
        <v>24</v>
      </c>
      <c r="L6" s="42" t="s">
        <v>26</v>
      </c>
      <c r="M6" s="41" t="s">
        <v>25</v>
      </c>
      <c r="N6" s="41" t="s">
        <v>23</v>
      </c>
      <c r="O6" s="40" t="s">
        <v>22</v>
      </c>
      <c r="P6" s="40" t="s">
        <v>49</v>
      </c>
      <c r="Q6" s="39" t="s">
        <v>21</v>
      </c>
      <c r="R6" s="154"/>
      <c r="S6" s="143"/>
      <c r="T6" s="145"/>
    </row>
    <row r="7" spans="1:20" ht="24" customHeight="1">
      <c r="A7" s="37" t="s">
        <v>20</v>
      </c>
      <c r="B7" s="36">
        <v>12000</v>
      </c>
      <c r="C7" s="32">
        <v>20</v>
      </c>
      <c r="D7" s="27">
        <f>B7*C7</f>
        <v>240000</v>
      </c>
      <c r="E7" s="28">
        <v>9800</v>
      </c>
      <c r="F7" s="31">
        <v>0</v>
      </c>
      <c r="G7" s="31">
        <v>0</v>
      </c>
      <c r="H7" s="26">
        <f t="shared" ref="H7:H13" si="0">SUM(D7:G7)</f>
        <v>249800</v>
      </c>
      <c r="I7" s="29">
        <v>240000</v>
      </c>
      <c r="J7" s="38">
        <f t="shared" ref="J7:J20" si="1">INT(I7*$J$4/1000)</f>
        <v>9600</v>
      </c>
      <c r="K7" s="29">
        <f>INT(I7*$K$4/1000)</f>
        <v>2100</v>
      </c>
      <c r="L7" s="28">
        <f>INT(I7*$L$4/1000)</f>
        <v>21936</v>
      </c>
      <c r="M7" s="27">
        <f>INT(I7*$M$4/1000)</f>
        <v>864</v>
      </c>
      <c r="N7" s="27">
        <f t="shared" ref="N7:N11" si="2">INT(H7*$N$3/1000)</f>
        <v>1623</v>
      </c>
      <c r="O7" s="27">
        <f>INT(H7*$O$4/1000)</f>
        <v>749</v>
      </c>
      <c r="P7" s="27">
        <f>INT(H7*$P$4/1000)</f>
        <v>4</v>
      </c>
      <c r="Q7" s="26">
        <f t="shared" ref="Q7:Q20" si="3">SUM(J7:P7)</f>
        <v>36876</v>
      </c>
      <c r="R7" s="155"/>
      <c r="S7" s="146"/>
      <c r="T7" s="146"/>
    </row>
    <row r="8" spans="1:20" ht="24" customHeight="1">
      <c r="A8" s="37" t="s">
        <v>19</v>
      </c>
      <c r="B8" s="36">
        <v>12000</v>
      </c>
      <c r="C8" s="32">
        <v>20</v>
      </c>
      <c r="D8" s="27">
        <f>B8*C8</f>
        <v>240000</v>
      </c>
      <c r="E8" s="28">
        <v>9800</v>
      </c>
      <c r="F8" s="31">
        <v>0</v>
      </c>
      <c r="G8" s="31">
        <v>0</v>
      </c>
      <c r="H8" s="26">
        <f t="shared" si="0"/>
        <v>249800</v>
      </c>
      <c r="I8" s="29">
        <v>240000</v>
      </c>
      <c r="J8" s="30">
        <f t="shared" si="1"/>
        <v>9600</v>
      </c>
      <c r="K8" s="29">
        <f t="shared" ref="K8:K20" si="4">INT(I8*$K$4/1000)</f>
        <v>2100</v>
      </c>
      <c r="L8" s="28">
        <f t="shared" ref="L8:L20" si="5">INT(I8*$L$4/1000)</f>
        <v>21936</v>
      </c>
      <c r="M8" s="27">
        <f t="shared" ref="M8:M20" si="6">INT(I8*$M$4/1000)</f>
        <v>864</v>
      </c>
      <c r="N8" s="27">
        <f t="shared" si="2"/>
        <v>1623</v>
      </c>
      <c r="O8" s="27">
        <f t="shared" ref="O8:O20" si="7">INT(H8*$O$4/1000)</f>
        <v>749</v>
      </c>
      <c r="P8" s="27">
        <f t="shared" ref="P8:P20" si="8">INT(H8*$P$4/1000)</f>
        <v>4</v>
      </c>
      <c r="Q8" s="26">
        <f t="shared" si="3"/>
        <v>36876</v>
      </c>
      <c r="R8" s="126"/>
      <c r="S8" s="147"/>
      <c r="T8" s="147"/>
    </row>
    <row r="9" spans="1:20" ht="24" customHeight="1">
      <c r="A9" s="37" t="s">
        <v>18</v>
      </c>
      <c r="B9" s="36">
        <v>12000</v>
      </c>
      <c r="C9" s="32">
        <v>20</v>
      </c>
      <c r="D9" s="27">
        <f>B9*C9</f>
        <v>240000</v>
      </c>
      <c r="E9" s="28">
        <v>9800</v>
      </c>
      <c r="F9" s="31">
        <v>0</v>
      </c>
      <c r="G9" s="31">
        <v>0</v>
      </c>
      <c r="H9" s="26">
        <f t="shared" si="0"/>
        <v>249800</v>
      </c>
      <c r="I9" s="29">
        <v>240000</v>
      </c>
      <c r="J9" s="35">
        <f t="shared" si="1"/>
        <v>9600</v>
      </c>
      <c r="K9" s="29">
        <f t="shared" si="4"/>
        <v>2100</v>
      </c>
      <c r="L9" s="28">
        <f t="shared" si="5"/>
        <v>21936</v>
      </c>
      <c r="M9" s="27">
        <f t="shared" si="6"/>
        <v>864</v>
      </c>
      <c r="N9" s="27">
        <f t="shared" si="2"/>
        <v>1623</v>
      </c>
      <c r="O9" s="27">
        <f t="shared" si="7"/>
        <v>749</v>
      </c>
      <c r="P9" s="27">
        <f t="shared" si="8"/>
        <v>4</v>
      </c>
      <c r="Q9" s="26">
        <f t="shared" si="3"/>
        <v>36876</v>
      </c>
      <c r="R9" s="126"/>
      <c r="S9" s="147"/>
      <c r="T9" s="147"/>
    </row>
    <row r="10" spans="1:20" ht="24" customHeight="1">
      <c r="A10" s="37" t="s">
        <v>17</v>
      </c>
      <c r="B10" s="33"/>
      <c r="C10" s="32"/>
      <c r="D10" s="27">
        <v>85333</v>
      </c>
      <c r="E10" s="28">
        <v>0</v>
      </c>
      <c r="F10" s="31">
        <v>0</v>
      </c>
      <c r="G10" s="31">
        <v>0</v>
      </c>
      <c r="H10" s="26">
        <f t="shared" si="0"/>
        <v>85333</v>
      </c>
      <c r="I10" s="29">
        <v>85000</v>
      </c>
      <c r="J10" s="35">
        <f t="shared" si="1"/>
        <v>3400</v>
      </c>
      <c r="K10" s="29">
        <f t="shared" si="4"/>
        <v>743</v>
      </c>
      <c r="L10" s="28">
        <f t="shared" si="5"/>
        <v>7769</v>
      </c>
      <c r="M10" s="27">
        <f t="shared" si="6"/>
        <v>306</v>
      </c>
      <c r="N10" s="27">
        <f t="shared" si="2"/>
        <v>554</v>
      </c>
      <c r="O10" s="27">
        <f t="shared" si="7"/>
        <v>255</v>
      </c>
      <c r="P10" s="27">
        <f t="shared" si="8"/>
        <v>1</v>
      </c>
      <c r="Q10" s="26">
        <f t="shared" si="3"/>
        <v>13028</v>
      </c>
      <c r="R10" s="126"/>
      <c r="S10" s="147"/>
      <c r="T10" s="147"/>
    </row>
    <row r="11" spans="1:20" ht="24" customHeight="1">
      <c r="A11" s="37" t="s">
        <v>16</v>
      </c>
      <c r="B11" s="36">
        <v>12000</v>
      </c>
      <c r="C11" s="32">
        <v>20</v>
      </c>
      <c r="D11" s="27">
        <f t="shared" ref="D11:D20" si="9">B11*C11</f>
        <v>240000</v>
      </c>
      <c r="E11" s="28">
        <v>9800</v>
      </c>
      <c r="F11" s="31">
        <v>0</v>
      </c>
      <c r="G11" s="31">
        <v>0</v>
      </c>
      <c r="H11" s="26">
        <f t="shared" si="0"/>
        <v>249800</v>
      </c>
      <c r="I11" s="29">
        <v>240000</v>
      </c>
      <c r="J11" s="35">
        <f t="shared" si="1"/>
        <v>9600</v>
      </c>
      <c r="K11" s="29">
        <f t="shared" si="4"/>
        <v>2100</v>
      </c>
      <c r="L11" s="28">
        <f t="shared" si="5"/>
        <v>21936</v>
      </c>
      <c r="M11" s="27">
        <f t="shared" si="6"/>
        <v>864</v>
      </c>
      <c r="N11" s="27">
        <f t="shared" si="2"/>
        <v>1623</v>
      </c>
      <c r="O11" s="27">
        <f t="shared" si="7"/>
        <v>749</v>
      </c>
      <c r="P11" s="27">
        <f t="shared" si="8"/>
        <v>4</v>
      </c>
      <c r="Q11" s="26">
        <f t="shared" si="3"/>
        <v>36876</v>
      </c>
      <c r="R11" s="126"/>
      <c r="S11" s="147"/>
      <c r="T11" s="147"/>
    </row>
    <row r="12" spans="1:20" ht="24" customHeight="1">
      <c r="A12" s="37" t="s">
        <v>15</v>
      </c>
      <c r="B12" s="36">
        <v>12000</v>
      </c>
      <c r="C12" s="32">
        <v>20</v>
      </c>
      <c r="D12" s="27">
        <f>B12*C12</f>
        <v>240000</v>
      </c>
      <c r="E12" s="28">
        <v>9800</v>
      </c>
      <c r="F12" s="31">
        <v>0</v>
      </c>
      <c r="G12" s="31">
        <v>0</v>
      </c>
      <c r="H12" s="26">
        <f t="shared" si="0"/>
        <v>249800</v>
      </c>
      <c r="I12" s="29">
        <v>240000</v>
      </c>
      <c r="J12" s="35">
        <f t="shared" si="1"/>
        <v>9600</v>
      </c>
      <c r="K12" s="29">
        <f t="shared" si="4"/>
        <v>2100</v>
      </c>
      <c r="L12" s="28">
        <f t="shared" si="5"/>
        <v>21936</v>
      </c>
      <c r="M12" s="27">
        <f t="shared" si="6"/>
        <v>864</v>
      </c>
      <c r="N12" s="27">
        <f>INT(H12*$N$3/1000)</f>
        <v>1623</v>
      </c>
      <c r="O12" s="27">
        <f t="shared" si="7"/>
        <v>749</v>
      </c>
      <c r="P12" s="27">
        <f t="shared" si="8"/>
        <v>4</v>
      </c>
      <c r="Q12" s="26">
        <f t="shared" si="3"/>
        <v>36876</v>
      </c>
      <c r="R12" s="126"/>
      <c r="S12" s="147"/>
      <c r="T12" s="147"/>
    </row>
    <row r="13" spans="1:20" ht="24" customHeight="1">
      <c r="A13" s="37" t="s">
        <v>14</v>
      </c>
      <c r="B13" s="36">
        <v>12000</v>
      </c>
      <c r="C13" s="32">
        <v>20</v>
      </c>
      <c r="D13" s="27">
        <f t="shared" si="9"/>
        <v>240000</v>
      </c>
      <c r="E13" s="28">
        <v>9800</v>
      </c>
      <c r="F13" s="31">
        <v>0</v>
      </c>
      <c r="G13" s="31">
        <v>0</v>
      </c>
      <c r="H13" s="26">
        <f t="shared" si="0"/>
        <v>249800</v>
      </c>
      <c r="I13" s="29">
        <v>240000</v>
      </c>
      <c r="J13" s="35">
        <f t="shared" si="1"/>
        <v>9600</v>
      </c>
      <c r="K13" s="29">
        <f t="shared" si="4"/>
        <v>2100</v>
      </c>
      <c r="L13" s="28">
        <f t="shared" si="5"/>
        <v>21936</v>
      </c>
      <c r="M13" s="27">
        <f t="shared" si="6"/>
        <v>864</v>
      </c>
      <c r="N13" s="27">
        <f>INT(H13*$N$3/1000)</f>
        <v>1623</v>
      </c>
      <c r="O13" s="27">
        <f t="shared" si="7"/>
        <v>749</v>
      </c>
      <c r="P13" s="27">
        <f t="shared" si="8"/>
        <v>4</v>
      </c>
      <c r="Q13" s="26">
        <f t="shared" si="3"/>
        <v>36876</v>
      </c>
      <c r="R13" s="126"/>
      <c r="S13" s="147"/>
      <c r="T13" s="147"/>
    </row>
    <row r="14" spans="1:20" ht="24" customHeight="1">
      <c r="A14" s="37" t="s">
        <v>13</v>
      </c>
      <c r="B14" s="36">
        <v>12000</v>
      </c>
      <c r="C14" s="32">
        <v>20</v>
      </c>
      <c r="D14" s="27">
        <f t="shared" si="9"/>
        <v>240000</v>
      </c>
      <c r="E14" s="28">
        <v>9800</v>
      </c>
      <c r="F14" s="31">
        <v>0</v>
      </c>
      <c r="G14" s="31">
        <v>0</v>
      </c>
      <c r="H14" s="26">
        <f t="shared" ref="H14:H20" si="10">SUM(D14:G14)</f>
        <v>249800</v>
      </c>
      <c r="I14" s="29">
        <v>240000</v>
      </c>
      <c r="J14" s="35">
        <f t="shared" si="1"/>
        <v>9600</v>
      </c>
      <c r="K14" s="29">
        <f t="shared" si="4"/>
        <v>2100</v>
      </c>
      <c r="L14" s="28">
        <f t="shared" si="5"/>
        <v>21936</v>
      </c>
      <c r="M14" s="27">
        <f t="shared" si="6"/>
        <v>864</v>
      </c>
      <c r="N14" s="27">
        <f>INT(H14*$N$4/1000)</f>
        <v>2123</v>
      </c>
      <c r="O14" s="27">
        <f t="shared" si="7"/>
        <v>749</v>
      </c>
      <c r="P14" s="27">
        <f t="shared" si="8"/>
        <v>4</v>
      </c>
      <c r="Q14" s="26">
        <f t="shared" si="3"/>
        <v>37376</v>
      </c>
      <c r="R14" s="126"/>
      <c r="S14" s="147"/>
      <c r="T14" s="147"/>
    </row>
    <row r="15" spans="1:20" ht="24" customHeight="1">
      <c r="A15" s="34" t="s">
        <v>12</v>
      </c>
      <c r="B15" s="36">
        <v>12000</v>
      </c>
      <c r="C15" s="32">
        <v>20</v>
      </c>
      <c r="D15" s="27">
        <f t="shared" si="9"/>
        <v>240000</v>
      </c>
      <c r="E15" s="28">
        <v>9800</v>
      </c>
      <c r="F15" s="31">
        <v>0</v>
      </c>
      <c r="G15" s="31">
        <v>0</v>
      </c>
      <c r="H15" s="26">
        <f t="shared" si="10"/>
        <v>249800</v>
      </c>
      <c r="I15" s="29">
        <v>240000</v>
      </c>
      <c r="J15" s="35">
        <f t="shared" si="1"/>
        <v>9600</v>
      </c>
      <c r="K15" s="29">
        <f t="shared" si="4"/>
        <v>2100</v>
      </c>
      <c r="L15" s="28">
        <f t="shared" si="5"/>
        <v>21936</v>
      </c>
      <c r="M15" s="27">
        <f t="shared" si="6"/>
        <v>864</v>
      </c>
      <c r="N15" s="27">
        <f t="shared" ref="N15:N20" si="11">INT(H15*$N$4/1000)</f>
        <v>2123</v>
      </c>
      <c r="O15" s="27">
        <f t="shared" si="7"/>
        <v>749</v>
      </c>
      <c r="P15" s="27">
        <f t="shared" si="8"/>
        <v>4</v>
      </c>
      <c r="Q15" s="26">
        <f t="shared" si="3"/>
        <v>37376</v>
      </c>
      <c r="R15" s="126"/>
      <c r="S15" s="147"/>
      <c r="T15" s="147"/>
    </row>
    <row r="16" spans="1:20" ht="24" customHeight="1">
      <c r="A16" s="34" t="s">
        <v>11</v>
      </c>
      <c r="B16" s="36">
        <v>12000</v>
      </c>
      <c r="C16" s="32">
        <v>20</v>
      </c>
      <c r="D16" s="27">
        <f t="shared" si="9"/>
        <v>240000</v>
      </c>
      <c r="E16" s="28">
        <v>9800</v>
      </c>
      <c r="F16" s="31">
        <v>0</v>
      </c>
      <c r="G16" s="31">
        <v>0</v>
      </c>
      <c r="H16" s="26">
        <f t="shared" si="10"/>
        <v>249800</v>
      </c>
      <c r="I16" s="29">
        <v>240000</v>
      </c>
      <c r="J16" s="35">
        <f t="shared" si="1"/>
        <v>9600</v>
      </c>
      <c r="K16" s="29">
        <f t="shared" si="4"/>
        <v>2100</v>
      </c>
      <c r="L16" s="28">
        <f t="shared" si="5"/>
        <v>21936</v>
      </c>
      <c r="M16" s="27">
        <f t="shared" si="6"/>
        <v>864</v>
      </c>
      <c r="N16" s="27">
        <f t="shared" si="11"/>
        <v>2123</v>
      </c>
      <c r="O16" s="27">
        <f t="shared" si="7"/>
        <v>749</v>
      </c>
      <c r="P16" s="27">
        <f t="shared" si="8"/>
        <v>4</v>
      </c>
      <c r="Q16" s="26">
        <f t="shared" si="3"/>
        <v>37376</v>
      </c>
      <c r="R16" s="126"/>
      <c r="S16" s="147"/>
      <c r="T16" s="147"/>
    </row>
    <row r="17" spans="1:20" ht="24" customHeight="1">
      <c r="A17" s="34" t="s">
        <v>10</v>
      </c>
      <c r="B17" s="33"/>
      <c r="C17" s="32"/>
      <c r="D17" s="27">
        <v>85333</v>
      </c>
      <c r="E17" s="28">
        <v>0</v>
      </c>
      <c r="F17" s="31">
        <v>0</v>
      </c>
      <c r="G17" s="31">
        <v>0</v>
      </c>
      <c r="H17" s="26">
        <f t="shared" si="10"/>
        <v>85333</v>
      </c>
      <c r="I17" s="29">
        <v>85000</v>
      </c>
      <c r="J17" s="35">
        <f t="shared" si="1"/>
        <v>3400</v>
      </c>
      <c r="K17" s="29">
        <f t="shared" si="4"/>
        <v>743</v>
      </c>
      <c r="L17" s="28">
        <f t="shared" si="5"/>
        <v>7769</v>
      </c>
      <c r="M17" s="27">
        <f t="shared" si="6"/>
        <v>306</v>
      </c>
      <c r="N17" s="27">
        <f t="shared" si="11"/>
        <v>725</v>
      </c>
      <c r="O17" s="27">
        <f t="shared" si="7"/>
        <v>255</v>
      </c>
      <c r="P17" s="27">
        <f t="shared" si="8"/>
        <v>1</v>
      </c>
      <c r="Q17" s="26">
        <f t="shared" si="3"/>
        <v>13199</v>
      </c>
      <c r="R17" s="126"/>
      <c r="S17" s="147"/>
      <c r="T17" s="147"/>
    </row>
    <row r="18" spans="1:20" ht="24" customHeight="1">
      <c r="A18" s="34" t="s">
        <v>9</v>
      </c>
      <c r="B18" s="114">
        <v>12000</v>
      </c>
      <c r="C18" s="111">
        <v>20</v>
      </c>
      <c r="D18" s="27">
        <f t="shared" si="9"/>
        <v>240000</v>
      </c>
      <c r="E18" s="28">
        <v>9800</v>
      </c>
      <c r="F18" s="31">
        <v>0</v>
      </c>
      <c r="G18" s="31">
        <v>0</v>
      </c>
      <c r="H18" s="26">
        <f t="shared" si="10"/>
        <v>249800</v>
      </c>
      <c r="I18" s="29">
        <v>240000</v>
      </c>
      <c r="J18" s="35">
        <f t="shared" si="1"/>
        <v>9600</v>
      </c>
      <c r="K18" s="29">
        <f t="shared" si="4"/>
        <v>2100</v>
      </c>
      <c r="L18" s="28">
        <f t="shared" si="5"/>
        <v>21936</v>
      </c>
      <c r="M18" s="27">
        <f t="shared" si="6"/>
        <v>864</v>
      </c>
      <c r="N18" s="27">
        <f t="shared" si="11"/>
        <v>2123</v>
      </c>
      <c r="O18" s="27">
        <f t="shared" si="7"/>
        <v>749</v>
      </c>
      <c r="P18" s="27">
        <f t="shared" si="8"/>
        <v>4</v>
      </c>
      <c r="Q18" s="26">
        <f t="shared" si="3"/>
        <v>37376</v>
      </c>
      <c r="R18" s="126"/>
      <c r="S18" s="147"/>
      <c r="T18" s="147"/>
    </row>
    <row r="19" spans="1:20" ht="24" customHeight="1">
      <c r="A19" s="34" t="s">
        <v>8</v>
      </c>
      <c r="B19" s="115">
        <v>12000</v>
      </c>
      <c r="C19" s="32">
        <v>20</v>
      </c>
      <c r="D19" s="112">
        <f t="shared" si="9"/>
        <v>240000</v>
      </c>
      <c r="E19" s="28">
        <v>9800</v>
      </c>
      <c r="F19" s="31">
        <v>0</v>
      </c>
      <c r="G19" s="31">
        <v>0</v>
      </c>
      <c r="H19" s="26">
        <f t="shared" si="10"/>
        <v>249800</v>
      </c>
      <c r="I19" s="29">
        <v>240000</v>
      </c>
      <c r="J19" s="35">
        <f t="shared" si="1"/>
        <v>9600</v>
      </c>
      <c r="K19" s="29">
        <f t="shared" si="4"/>
        <v>2100</v>
      </c>
      <c r="L19" s="28">
        <f t="shared" si="5"/>
        <v>21936</v>
      </c>
      <c r="M19" s="27">
        <f t="shared" si="6"/>
        <v>864</v>
      </c>
      <c r="N19" s="27">
        <f t="shared" si="11"/>
        <v>2123</v>
      </c>
      <c r="O19" s="27">
        <f t="shared" si="7"/>
        <v>749</v>
      </c>
      <c r="P19" s="27">
        <f t="shared" si="8"/>
        <v>4</v>
      </c>
      <c r="Q19" s="26">
        <f t="shared" si="3"/>
        <v>37376</v>
      </c>
      <c r="R19" s="126"/>
      <c r="S19" s="147"/>
      <c r="T19" s="147"/>
    </row>
    <row r="20" spans="1:20" ht="24" customHeight="1" thickBot="1">
      <c r="A20" s="25" t="s">
        <v>7</v>
      </c>
      <c r="B20" s="116">
        <v>12000</v>
      </c>
      <c r="C20" s="23">
        <v>20</v>
      </c>
      <c r="D20" s="113">
        <f t="shared" si="9"/>
        <v>240000</v>
      </c>
      <c r="E20" s="19">
        <v>9800</v>
      </c>
      <c r="F20" s="22">
        <v>0</v>
      </c>
      <c r="G20" s="22">
        <v>0</v>
      </c>
      <c r="H20" s="17">
        <f t="shared" si="10"/>
        <v>249800</v>
      </c>
      <c r="I20" s="56">
        <v>240000</v>
      </c>
      <c r="J20" s="21">
        <f t="shared" si="1"/>
        <v>9600</v>
      </c>
      <c r="K20" s="20">
        <f t="shared" si="4"/>
        <v>2100</v>
      </c>
      <c r="L20" s="19">
        <f t="shared" si="5"/>
        <v>21936</v>
      </c>
      <c r="M20" s="18">
        <f t="shared" si="6"/>
        <v>864</v>
      </c>
      <c r="N20" s="18">
        <f t="shared" si="11"/>
        <v>2123</v>
      </c>
      <c r="O20" s="18">
        <f t="shared" si="7"/>
        <v>749</v>
      </c>
      <c r="P20" s="18">
        <f t="shared" si="8"/>
        <v>4</v>
      </c>
      <c r="Q20" s="17">
        <f t="shared" si="3"/>
        <v>37376</v>
      </c>
      <c r="R20" s="127"/>
      <c r="S20" s="148"/>
      <c r="T20" s="148"/>
    </row>
    <row r="21" spans="1:20" ht="24" customHeight="1" thickTop="1" thickBot="1">
      <c r="A21" s="16" t="s">
        <v>6</v>
      </c>
      <c r="B21" s="15"/>
      <c r="C21" s="14"/>
      <c r="D21" s="13">
        <f>SUM(D7:D20)</f>
        <v>3050666</v>
      </c>
      <c r="E21" s="10">
        <f>SUM(E7:E20)</f>
        <v>117600</v>
      </c>
      <c r="F21" s="10">
        <f>SUM(F7:F20)</f>
        <v>0</v>
      </c>
      <c r="G21" s="10">
        <f>SUM(G7:G20)</f>
        <v>0</v>
      </c>
      <c r="H21" s="8">
        <f>SUM(D21:G21)</f>
        <v>3168266</v>
      </c>
      <c r="I21" s="12"/>
      <c r="J21" s="11">
        <f t="shared" ref="J21:Q21" si="12">SUM(J7:J20)</f>
        <v>122000</v>
      </c>
      <c r="K21" s="9">
        <f t="shared" si="12"/>
        <v>26686</v>
      </c>
      <c r="L21" s="10">
        <f t="shared" si="12"/>
        <v>278770</v>
      </c>
      <c r="M21" s="10">
        <f t="shared" si="12"/>
        <v>10980</v>
      </c>
      <c r="N21" s="10">
        <f t="shared" si="12"/>
        <v>23755</v>
      </c>
      <c r="O21" s="9">
        <f t="shared" si="12"/>
        <v>9498</v>
      </c>
      <c r="P21" s="9">
        <f t="shared" si="12"/>
        <v>50</v>
      </c>
      <c r="Q21" s="8">
        <f t="shared" si="12"/>
        <v>471739</v>
      </c>
      <c r="R21" s="7">
        <f>H21+Q21</f>
        <v>3640005</v>
      </c>
      <c r="S21" s="107">
        <f>'様式24　年間所定労働時間計算書'!AC10</f>
        <v>1605</v>
      </c>
      <c r="T21" s="107">
        <f>INT(R21/S21)</f>
        <v>2267</v>
      </c>
    </row>
    <row r="22" spans="1:20" ht="24.95" customHeight="1">
      <c r="R22" s="5"/>
    </row>
    <row r="23" spans="1:20" ht="21" customHeight="1" thickBot="1">
      <c r="A23" s="4" t="s">
        <v>5</v>
      </c>
      <c r="B23" s="6" t="s">
        <v>4</v>
      </c>
      <c r="C23" s="4"/>
      <c r="R23" s="104" t="s">
        <v>94</v>
      </c>
    </row>
    <row r="24" spans="1:20" ht="21" customHeight="1">
      <c r="A24" s="4"/>
      <c r="B24" s="3" t="s">
        <v>3</v>
      </c>
      <c r="C24" s="4"/>
      <c r="R24" s="139" t="s">
        <v>95</v>
      </c>
      <c r="S24" s="142" t="s">
        <v>92</v>
      </c>
      <c r="T24" s="151" t="s">
        <v>93</v>
      </c>
    </row>
    <row r="25" spans="1:20" ht="21" customHeight="1">
      <c r="A25" s="4"/>
      <c r="B25" s="3" t="s">
        <v>2</v>
      </c>
      <c r="C25" s="4"/>
      <c r="R25" s="140"/>
      <c r="S25" s="149"/>
      <c r="T25" s="152"/>
    </row>
    <row r="26" spans="1:20" ht="21" customHeight="1" thickBot="1">
      <c r="A26" s="2"/>
      <c r="B26" s="3" t="s">
        <v>1</v>
      </c>
      <c r="C26" s="2"/>
      <c r="R26" s="141"/>
      <c r="S26" s="150"/>
      <c r="T26" s="153"/>
    </row>
    <row r="27" spans="1:20" ht="21" customHeight="1" thickBot="1">
      <c r="B27" s="128" t="s">
        <v>0</v>
      </c>
      <c r="C27" s="128"/>
      <c r="D27" s="128"/>
      <c r="E27" s="128"/>
      <c r="F27" s="128"/>
      <c r="G27" s="128"/>
      <c r="H27" s="128"/>
      <c r="I27" s="128"/>
      <c r="J27" s="128"/>
      <c r="K27" s="128"/>
      <c r="R27" s="108">
        <f>H21+Q21-E21</f>
        <v>3522405</v>
      </c>
      <c r="S27" s="105">
        <f>S21</f>
        <v>1605</v>
      </c>
      <c r="T27" s="106">
        <f>INT(R27/S27)</f>
        <v>2194</v>
      </c>
    </row>
    <row r="28" spans="1:20" ht="24.95" customHeight="1">
      <c r="S28" s="103"/>
      <c r="T28" s="103"/>
    </row>
    <row r="29" spans="1:20" ht="24.95" customHeight="1">
      <c r="S29" s="103"/>
      <c r="T29" s="103"/>
    </row>
    <row r="30" spans="1:20" ht="24.95" customHeight="1">
      <c r="S30" s="1"/>
    </row>
  </sheetData>
  <mergeCells count="14">
    <mergeCell ref="S5:S6"/>
    <mergeCell ref="T5:T6"/>
    <mergeCell ref="S7:S20"/>
    <mergeCell ref="T7:T20"/>
    <mergeCell ref="S24:S26"/>
    <mergeCell ref="T24:T26"/>
    <mergeCell ref="A1:R1"/>
    <mergeCell ref="B27:K27"/>
    <mergeCell ref="A5:A6"/>
    <mergeCell ref="D5:H5"/>
    <mergeCell ref="I5:Q5"/>
    <mergeCell ref="R5:R6"/>
    <mergeCell ref="R7:R20"/>
    <mergeCell ref="R24:R26"/>
  </mergeCells>
  <phoneticPr fontId="9"/>
  <printOptions horizontalCentered="1"/>
  <pageMargins left="0.39370078740157483" right="0.39370078740157483" top="0.98425196850393704" bottom="0.59055118110236227" header="0.59055118110236227" footer="0.19685039370078741"/>
  <pageSetup paperSize="9" scale="58" orientation="landscape" r:id="rId1"/>
  <headerFooter alignWithMargins="0">
    <oddHeader>&amp;R（様式２４）</oddHeader>
    <oddFooter>&amp;C25&amp;R原子力機構【CLADS委託研究実施要領】</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4"/>
  <sheetViews>
    <sheetView tabSelected="1" view="pageBreakPreview" zoomScaleNormal="100" zoomScaleSheetLayoutView="100" workbookViewId="0">
      <selection activeCell="G15" sqref="G15:H15"/>
    </sheetView>
  </sheetViews>
  <sheetFormatPr defaultColWidth="7.375" defaultRowHeight="15" customHeight="1"/>
  <cols>
    <col min="1" max="1" width="8.25" style="77" customWidth="1"/>
    <col min="2" max="2" width="11.625" style="77" customWidth="1"/>
    <col min="3" max="14" width="7.375" style="77"/>
    <col min="15" max="15" width="7.375" style="77" customWidth="1"/>
    <col min="16" max="16" width="12.625" style="77" customWidth="1"/>
    <col min="17" max="16384" width="7.375" style="77"/>
  </cols>
  <sheetData>
    <row r="1" spans="1:16" ht="21" customHeight="1">
      <c r="A1" s="117" t="s">
        <v>86</v>
      </c>
      <c r="B1" s="117"/>
      <c r="C1" s="156"/>
      <c r="D1" s="156"/>
      <c r="E1" s="156"/>
      <c r="F1" s="156"/>
      <c r="G1" s="156"/>
      <c r="H1" s="156"/>
      <c r="I1" s="156"/>
      <c r="J1" s="156"/>
      <c r="K1" s="156"/>
      <c r="L1" s="156"/>
      <c r="M1" s="156"/>
      <c r="N1" s="156"/>
      <c r="O1" s="156"/>
      <c r="P1" s="156"/>
    </row>
    <row r="2" spans="1:16" ht="21" customHeight="1">
      <c r="A2" s="78"/>
      <c r="B2" s="78"/>
      <c r="C2" s="78"/>
      <c r="D2" s="78"/>
      <c r="E2" s="78"/>
      <c r="F2" s="78"/>
      <c r="G2" s="78"/>
      <c r="H2" s="78"/>
      <c r="I2" s="78"/>
      <c r="J2" s="78"/>
      <c r="K2" s="78"/>
      <c r="L2" s="78"/>
    </row>
    <row r="3" spans="1:16" ht="21" customHeight="1">
      <c r="A3" s="90" t="s">
        <v>85</v>
      </c>
      <c r="B3" s="78"/>
      <c r="C3" s="78"/>
      <c r="D3" s="78"/>
      <c r="E3" s="78"/>
      <c r="F3" s="78"/>
      <c r="G3" s="78"/>
      <c r="H3" s="78"/>
      <c r="I3" s="78"/>
      <c r="J3" s="78"/>
      <c r="K3" s="78"/>
      <c r="L3" s="78"/>
    </row>
    <row r="4" spans="1:16" ht="21" customHeight="1">
      <c r="A4" s="101"/>
      <c r="B4" s="88"/>
      <c r="C4" s="164" t="s">
        <v>84</v>
      </c>
      <c r="D4" s="164"/>
      <c r="E4" s="164"/>
      <c r="F4" s="164"/>
      <c r="G4" s="164"/>
      <c r="H4" s="164"/>
      <c r="I4" s="164"/>
      <c r="J4" s="164"/>
      <c r="K4" s="164"/>
      <c r="L4" s="164"/>
      <c r="M4" s="165"/>
      <c r="N4" s="165"/>
      <c r="O4" s="166"/>
      <c r="P4" s="100"/>
    </row>
    <row r="5" spans="1:16" ht="21" customHeight="1">
      <c r="A5" s="87" t="s">
        <v>83</v>
      </c>
      <c r="B5" s="86" t="s">
        <v>82</v>
      </c>
      <c r="C5" s="167" t="s">
        <v>87</v>
      </c>
      <c r="D5" s="168"/>
      <c r="E5" s="168"/>
      <c r="F5" s="168"/>
      <c r="G5" s="168"/>
      <c r="H5" s="168"/>
      <c r="I5" s="168"/>
      <c r="J5" s="168"/>
      <c r="K5" s="168"/>
      <c r="L5" s="168"/>
      <c r="M5" s="169"/>
      <c r="N5" s="169"/>
      <c r="O5" s="170"/>
      <c r="P5" s="99" t="s">
        <v>81</v>
      </c>
    </row>
    <row r="6" spans="1:16" ht="21" customHeight="1">
      <c r="A6" s="85"/>
      <c r="B6" s="84"/>
      <c r="C6" s="80" t="s">
        <v>80</v>
      </c>
      <c r="D6" s="80" t="s">
        <v>79</v>
      </c>
      <c r="E6" s="80" t="s">
        <v>78</v>
      </c>
      <c r="F6" s="80" t="s">
        <v>77</v>
      </c>
      <c r="G6" s="80" t="s">
        <v>76</v>
      </c>
      <c r="H6" s="80" t="s">
        <v>75</v>
      </c>
      <c r="I6" s="80" t="s">
        <v>74</v>
      </c>
      <c r="J6" s="80" t="s">
        <v>73</v>
      </c>
      <c r="K6" s="80" t="s">
        <v>72</v>
      </c>
      <c r="L6" s="80" t="s">
        <v>71</v>
      </c>
      <c r="M6" s="80" t="s">
        <v>70</v>
      </c>
      <c r="N6" s="80" t="s">
        <v>69</v>
      </c>
      <c r="O6" s="80" t="s">
        <v>56</v>
      </c>
      <c r="P6" s="98" t="s">
        <v>63</v>
      </c>
    </row>
    <row r="7" spans="1:16" ht="21" customHeight="1">
      <c r="A7" s="82" t="s">
        <v>61</v>
      </c>
      <c r="B7" s="83">
        <f>'様式25　人件費実績明細書（A)月額'!T21</f>
        <v>2856</v>
      </c>
      <c r="C7" s="97">
        <v>80</v>
      </c>
      <c r="D7" s="97">
        <v>80</v>
      </c>
      <c r="E7" s="97">
        <v>80</v>
      </c>
      <c r="F7" s="97">
        <v>80</v>
      </c>
      <c r="G7" s="97">
        <v>80</v>
      </c>
      <c r="H7" s="97">
        <v>80</v>
      </c>
      <c r="I7" s="97">
        <v>80</v>
      </c>
      <c r="J7" s="97">
        <v>80</v>
      </c>
      <c r="K7" s="97">
        <v>80</v>
      </c>
      <c r="L7" s="97">
        <v>80</v>
      </c>
      <c r="M7" s="97">
        <v>80</v>
      </c>
      <c r="N7" s="97">
        <v>80</v>
      </c>
      <c r="O7" s="96">
        <f>SUM(C7:N7)</f>
        <v>960</v>
      </c>
      <c r="P7" s="92">
        <f>B7*O7</f>
        <v>2741760</v>
      </c>
    </row>
    <row r="8" spans="1:16" ht="21" customHeight="1">
      <c r="A8" s="82" t="s">
        <v>60</v>
      </c>
      <c r="B8" s="81">
        <f>'様式25　人件費実績明細書 （B)日額'!T21</f>
        <v>2267</v>
      </c>
      <c r="C8" s="97">
        <v>30</v>
      </c>
      <c r="D8" s="97">
        <v>30</v>
      </c>
      <c r="E8" s="97">
        <v>30</v>
      </c>
      <c r="F8" s="97">
        <v>30</v>
      </c>
      <c r="G8" s="97">
        <v>30</v>
      </c>
      <c r="H8" s="97">
        <v>30</v>
      </c>
      <c r="I8" s="97">
        <v>30</v>
      </c>
      <c r="J8" s="97">
        <v>30</v>
      </c>
      <c r="K8" s="97">
        <v>30</v>
      </c>
      <c r="L8" s="97">
        <v>30</v>
      </c>
      <c r="M8" s="97">
        <v>30</v>
      </c>
      <c r="N8" s="97">
        <v>30</v>
      </c>
      <c r="O8" s="96">
        <f>SUM(C8:N8)</f>
        <v>360</v>
      </c>
      <c r="P8" s="92">
        <f>B8*O8</f>
        <v>816120</v>
      </c>
    </row>
    <row r="9" spans="1:16" ht="21" customHeight="1">
      <c r="A9" s="80" t="s">
        <v>56</v>
      </c>
      <c r="B9" s="95"/>
      <c r="C9" s="94"/>
      <c r="D9" s="94"/>
      <c r="E9" s="94"/>
      <c r="F9" s="94"/>
      <c r="G9" s="94"/>
      <c r="H9" s="94"/>
      <c r="I9" s="94"/>
      <c r="J9" s="94"/>
      <c r="K9" s="94"/>
      <c r="L9" s="94"/>
      <c r="M9" s="94"/>
      <c r="N9" s="94"/>
      <c r="O9" s="93"/>
      <c r="P9" s="92">
        <f>SUM(P7:P8)</f>
        <v>3557880</v>
      </c>
    </row>
    <row r="10" spans="1:16" ht="21" customHeight="1">
      <c r="A10" s="91"/>
      <c r="B10" s="90"/>
      <c r="C10" s="78"/>
      <c r="D10" s="78"/>
      <c r="E10" s="78"/>
      <c r="F10" s="78"/>
      <c r="G10" s="78"/>
      <c r="H10" s="78"/>
      <c r="I10" s="78"/>
      <c r="J10" s="78"/>
      <c r="K10" s="78"/>
      <c r="L10" s="78"/>
    </row>
    <row r="11" spans="1:16" ht="21" customHeight="1">
      <c r="A11" s="90" t="s">
        <v>68</v>
      </c>
      <c r="B11" s="78"/>
      <c r="C11" s="78"/>
      <c r="D11" s="78"/>
      <c r="E11" s="78"/>
      <c r="F11" s="78"/>
      <c r="G11" s="78"/>
      <c r="H11" s="78"/>
      <c r="I11" s="78"/>
      <c r="J11" s="78"/>
      <c r="K11" s="78"/>
      <c r="L11" s="78"/>
    </row>
    <row r="12" spans="1:16" ht="21" customHeight="1">
      <c r="A12" s="89"/>
      <c r="B12" s="88"/>
      <c r="C12" s="167" t="s">
        <v>67</v>
      </c>
      <c r="D12" s="171"/>
      <c r="E12" s="167" t="s">
        <v>66</v>
      </c>
      <c r="F12" s="171"/>
      <c r="G12" s="162"/>
      <c r="H12" s="162"/>
    </row>
    <row r="13" spans="1:16" ht="21" customHeight="1">
      <c r="A13" s="87" t="s">
        <v>65</v>
      </c>
      <c r="B13" s="86" t="s">
        <v>64</v>
      </c>
      <c r="C13" s="172"/>
      <c r="D13" s="173"/>
      <c r="E13" s="176" t="s">
        <v>63</v>
      </c>
      <c r="F13" s="177"/>
      <c r="G13" s="162"/>
      <c r="H13" s="162"/>
    </row>
    <row r="14" spans="1:16" ht="21" customHeight="1">
      <c r="A14" s="85"/>
      <c r="B14" s="84"/>
      <c r="C14" s="178" t="s">
        <v>96</v>
      </c>
      <c r="D14" s="179"/>
      <c r="E14" s="174" t="s">
        <v>62</v>
      </c>
      <c r="F14" s="175"/>
      <c r="G14" s="162"/>
      <c r="H14" s="162"/>
    </row>
    <row r="15" spans="1:16" ht="21" customHeight="1">
      <c r="A15" s="82" t="s">
        <v>61</v>
      </c>
      <c r="B15" s="83">
        <f>'様式25　人件費実績明細書（A)月額'!T27</f>
        <v>2726</v>
      </c>
      <c r="C15" s="159">
        <f>O7</f>
        <v>960</v>
      </c>
      <c r="D15" s="160"/>
      <c r="E15" s="159">
        <f>B15*C15</f>
        <v>2616960</v>
      </c>
      <c r="F15" s="160"/>
      <c r="G15" s="163"/>
      <c r="H15" s="163"/>
    </row>
    <row r="16" spans="1:16" ht="21" customHeight="1">
      <c r="A16" s="82" t="s">
        <v>60</v>
      </c>
      <c r="B16" s="81">
        <f>'様式25　人件費実績明細書 （B)日額'!T27</f>
        <v>2194</v>
      </c>
      <c r="C16" s="180">
        <f>O8</f>
        <v>360</v>
      </c>
      <c r="D16" s="181"/>
      <c r="E16" s="159">
        <f>B16*C16</f>
        <v>789840</v>
      </c>
      <c r="F16" s="160"/>
      <c r="G16" s="161"/>
      <c r="H16" s="161"/>
    </row>
    <row r="17" spans="1:12" ht="21" customHeight="1">
      <c r="A17" s="80" t="s">
        <v>56</v>
      </c>
      <c r="B17" s="79"/>
      <c r="C17" s="157"/>
      <c r="D17" s="158"/>
      <c r="E17" s="159">
        <f>SUM(E15:F16)</f>
        <v>3406800</v>
      </c>
      <c r="F17" s="160"/>
      <c r="G17" s="161"/>
      <c r="H17" s="161"/>
    </row>
    <row r="18" spans="1:12" ht="21" customHeight="1">
      <c r="A18" s="78"/>
      <c r="B18" s="78"/>
    </row>
    <row r="19" spans="1:12" ht="15" customHeight="1">
      <c r="A19" s="78"/>
      <c r="B19" s="78"/>
    </row>
    <row r="20" spans="1:12" ht="15" customHeight="1">
      <c r="A20" s="78"/>
      <c r="B20" s="78"/>
      <c r="C20" s="78"/>
      <c r="D20" s="78"/>
      <c r="E20" s="78"/>
      <c r="F20" s="78"/>
      <c r="G20" s="78"/>
      <c r="H20" s="78"/>
      <c r="I20" s="78"/>
      <c r="J20" s="78"/>
      <c r="K20" s="78"/>
      <c r="L20" s="78"/>
    </row>
    <row r="21" spans="1:12" ht="15" customHeight="1">
      <c r="A21" s="78"/>
      <c r="B21" s="78"/>
      <c r="C21" s="78"/>
      <c r="D21" s="78"/>
      <c r="E21" s="78"/>
      <c r="F21" s="78"/>
      <c r="G21" s="78"/>
      <c r="H21" s="78"/>
      <c r="I21" s="78"/>
      <c r="J21" s="78"/>
      <c r="K21" s="78"/>
      <c r="L21" s="78"/>
    </row>
    <row r="22" spans="1:12" ht="15" customHeight="1">
      <c r="A22" s="78"/>
      <c r="B22" s="78"/>
      <c r="C22" s="78"/>
      <c r="D22" s="78"/>
      <c r="E22" s="78"/>
      <c r="F22" s="78"/>
      <c r="G22" s="78"/>
      <c r="H22" s="78"/>
      <c r="I22" s="78"/>
      <c r="J22" s="78"/>
      <c r="K22" s="78"/>
      <c r="L22" s="78"/>
    </row>
    <row r="23" spans="1:12" ht="15" customHeight="1">
      <c r="A23" s="78"/>
      <c r="B23" s="78"/>
      <c r="C23" s="78"/>
      <c r="D23" s="78"/>
      <c r="E23" s="78"/>
      <c r="F23" s="78"/>
      <c r="G23" s="78"/>
      <c r="H23" s="78"/>
      <c r="I23" s="78"/>
      <c r="J23" s="78"/>
      <c r="K23" s="78"/>
      <c r="L23" s="78"/>
    </row>
    <row r="24" spans="1:12" ht="15" customHeight="1">
      <c r="A24" s="78"/>
      <c r="B24" s="78"/>
      <c r="C24" s="78"/>
      <c r="D24" s="78"/>
      <c r="E24" s="78"/>
      <c r="F24" s="78"/>
      <c r="G24" s="78"/>
      <c r="H24" s="78"/>
      <c r="I24" s="78"/>
      <c r="J24" s="78"/>
      <c r="K24" s="78"/>
      <c r="L24" s="78"/>
    </row>
  </sheetData>
  <mergeCells count="20">
    <mergeCell ref="E15:F15"/>
    <mergeCell ref="E16:F16"/>
    <mergeCell ref="C14:D14"/>
    <mergeCell ref="C16:D16"/>
    <mergeCell ref="A1:P1"/>
    <mergeCell ref="C17:D17"/>
    <mergeCell ref="E17:F17"/>
    <mergeCell ref="G17:H17"/>
    <mergeCell ref="G13:H13"/>
    <mergeCell ref="G14:H14"/>
    <mergeCell ref="G15:H15"/>
    <mergeCell ref="G16:H16"/>
    <mergeCell ref="C4:O4"/>
    <mergeCell ref="C5:O5"/>
    <mergeCell ref="G12:H12"/>
    <mergeCell ref="E12:F12"/>
    <mergeCell ref="C15:D15"/>
    <mergeCell ref="C12:D13"/>
    <mergeCell ref="E14:F14"/>
    <mergeCell ref="E13:F13"/>
  </mergeCells>
  <phoneticPr fontId="9"/>
  <printOptions horizontalCentered="1"/>
  <pageMargins left="0.39370078740157483" right="0.39370078740157483" top="0.98425196850393704" bottom="0.59055118110236227" header="0.59055118110236227" footer="0.19685039370078741"/>
  <pageSetup paperSize="9" firstPageNumber="8" orientation="landscape" useFirstPageNumber="1" r:id="rId1"/>
  <headerFooter alignWithMargins="0">
    <oddFooter>&amp;R&amp;8原子力機構【委託研究実施要領】</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様式24　年間所定労働時間計算書</vt:lpstr>
      <vt:lpstr>様式25　人件費実績明細書（A)月額</vt:lpstr>
      <vt:lpstr>様式25　人件費実績明細書 （B)日額</vt:lpstr>
      <vt:lpstr>精算表</vt:lpstr>
      <vt:lpstr>精算表!Print_Area</vt:lpstr>
      <vt:lpstr>'様式24　年間所定労働時間計算書'!Print_Area</vt:lpstr>
      <vt:lpstr>'様式25　人件費実績明細書 （B)日額'!Print_Area</vt:lpstr>
      <vt:lpstr>'様式25　人件費実績明細書（A)月額'!Print_Area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2023-06-09T05:26:55Z</dcterms:created>
  <dcterms:modified xsi:type="dcterms:W3CDTF">2023-06-09T05:26:59Z</dcterms:modified>
</cp:coreProperties>
</file>