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/>
  <bookViews>
    <workbookView xWindow="0" yWindow="0" windowWidth="21600" windowHeight="9510" tabRatio="731"/>
  </bookViews>
  <sheets>
    <sheet name="様式15　帳簿" sheetId="78" r:id="rId1"/>
  </sheets>
  <definedNames>
    <definedName name="DOCKBN">#REF!</definedName>
    <definedName name="GOUGISPACE1">#REF!</definedName>
    <definedName name="GOUGISPACE2">#REF!</definedName>
    <definedName name="_xlnm.Print_Area" localSheetId="0">'様式15　帳簿'!$A$1:$L$40</definedName>
    <definedName name="_xlnm.Print_Titles" localSheetId="0">'様式15　帳簿'!$4:$4</definedName>
  </definedNames>
  <calcPr calcId="162913" concurrentCalc="0"/>
</workbook>
</file>

<file path=xl/calcChain.xml><?xml version="1.0" encoding="utf-8"?>
<calcChain xmlns="http://schemas.openxmlformats.org/spreadsheetml/2006/main">
  <c r="G21" i="78" l="1"/>
  <c r="G20" i="78"/>
  <c r="G19" i="78"/>
  <c r="G23" i="78"/>
  <c r="G8" i="78"/>
  <c r="G9" i="78"/>
  <c r="G10" i="78"/>
  <c r="G11" i="78"/>
  <c r="G12" i="78"/>
  <c r="G13" i="78"/>
  <c r="G27" i="78"/>
  <c r="G15" i="78"/>
  <c r="K15" i="78"/>
  <c r="K27" i="78"/>
  <c r="K28" i="78"/>
  <c r="K29" i="78"/>
  <c r="G29" i="78"/>
  <c r="G30" i="78"/>
  <c r="G17" i="78"/>
  <c r="C32" i="78"/>
  <c r="G32" i="78"/>
  <c r="G34" i="78"/>
  <c r="G37" i="78"/>
  <c r="G39" i="78"/>
</calcChain>
</file>

<file path=xl/sharedStrings.xml><?xml version="1.0" encoding="utf-8"?>
<sst xmlns="http://schemas.openxmlformats.org/spreadsheetml/2006/main" count="83" uniqueCount="72">
  <si>
    <t>品名もしくは件名</t>
    <rPh sb="0" eb="2">
      <t>ヒンメイ</t>
    </rPh>
    <rPh sb="6" eb="8">
      <t>ケンメイ</t>
    </rPh>
    <phoneticPr fontId="7"/>
  </si>
  <si>
    <t>仕様もしくは摘要</t>
    <rPh sb="0" eb="2">
      <t>シヨウ</t>
    </rPh>
    <rPh sb="6" eb="8">
      <t>テキヨウ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</si>
  <si>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</si>
  <si>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</si>
  <si>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発 注
年月日</t>
    <rPh sb="0" eb="1">
      <t>ハツ</t>
    </rPh>
    <rPh sb="2" eb="3">
      <t>チュウ</t>
    </rPh>
    <rPh sb="4" eb="7">
      <t>ネンガッピ</t>
    </rPh>
    <phoneticPr fontId="7"/>
  </si>
  <si>
    <t>引 取
年月日</t>
    <rPh sb="0" eb="1">
      <t>イン</t>
    </rPh>
    <rPh sb="2" eb="3">
      <t>トリ</t>
    </rPh>
    <rPh sb="4" eb="7">
      <t>ネンガッピ</t>
    </rPh>
    <phoneticPr fontId="7"/>
  </si>
  <si>
    <t>支 払
年月日</t>
    <rPh sb="0" eb="1">
      <t>ササ</t>
    </rPh>
    <rPh sb="2" eb="3">
      <t>バライ</t>
    </rPh>
    <rPh sb="4" eb="7">
      <t>ネンガッピ</t>
    </rPh>
    <phoneticPr fontId="7"/>
  </si>
  <si>
    <t>計</t>
    <rPh sb="0" eb="1">
      <t>ケイ</t>
    </rPh>
    <phoneticPr fontId="5"/>
  </si>
  <si>
    <t>契約番号</t>
    <rPh sb="0" eb="2">
      <t>ケイヤク</t>
    </rPh>
    <rPh sb="2" eb="4">
      <t>バンゴウ</t>
    </rPh>
    <phoneticPr fontId="7"/>
  </si>
  <si>
    <t>合計</t>
    <rPh sb="0" eb="2">
      <t>ゴウケイ</t>
    </rPh>
    <phoneticPr fontId="7"/>
  </si>
  <si>
    <t>数量</t>
    <rPh sb="0" eb="2">
      <t>スウリョウ</t>
    </rPh>
    <phoneticPr fontId="7"/>
  </si>
  <si>
    <t>間接経費</t>
    <rPh sb="0" eb="2">
      <t>カンセツ</t>
    </rPh>
    <rPh sb="2" eb="4">
      <t>ケイヒ</t>
    </rPh>
    <phoneticPr fontId="7"/>
  </si>
  <si>
    <t>計</t>
    <rPh sb="0" eb="1">
      <t>ケイ</t>
    </rPh>
    <phoneticPr fontId="7"/>
  </si>
  <si>
    <t>再委託費</t>
    <rPh sb="0" eb="3">
      <t>サイイタク</t>
    </rPh>
    <rPh sb="3" eb="4">
      <t>ヒ</t>
    </rPh>
    <phoneticPr fontId="7"/>
  </si>
  <si>
    <t>大項目</t>
    <rPh sb="0" eb="3">
      <t>ダイコウモク</t>
    </rPh>
    <phoneticPr fontId="7"/>
  </si>
  <si>
    <t>人件費・謝金</t>
    <rPh sb="0" eb="3">
      <t>ジンケンヒ</t>
    </rPh>
    <rPh sb="4" eb="6">
      <t>シャキン</t>
    </rPh>
    <phoneticPr fontId="7"/>
  </si>
  <si>
    <t>謝金</t>
    <rPh sb="0" eb="2">
      <t>シャキン</t>
    </rPh>
    <phoneticPr fontId="5"/>
  </si>
  <si>
    <t>その他</t>
    <rPh sb="2" eb="3">
      <t>タ</t>
    </rPh>
    <phoneticPr fontId="7"/>
  </si>
  <si>
    <t>物品費</t>
    <rPh sb="0" eb="2">
      <t>ブッピン</t>
    </rPh>
    <rPh sb="2" eb="3">
      <t>ヒ</t>
    </rPh>
    <phoneticPr fontId="7"/>
  </si>
  <si>
    <t>旅費</t>
    <rPh sb="0" eb="2">
      <t>リョヒ</t>
    </rPh>
    <phoneticPr fontId="7"/>
  </si>
  <si>
    <t>その他（諸経費）</t>
    <rPh sb="2" eb="3">
      <t>タ</t>
    </rPh>
    <rPh sb="4" eb="7">
      <t>ショケイヒ</t>
    </rPh>
    <phoneticPr fontId="7"/>
  </si>
  <si>
    <t>消費税相当額</t>
    <rPh sb="0" eb="3">
      <t>ショウヒゼイ</t>
    </rPh>
    <rPh sb="3" eb="5">
      <t>ソウトウ</t>
    </rPh>
    <rPh sb="5" eb="6">
      <t>ガク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</si>
  <si>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</si>
  <si>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</si>
  <si>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人件費</t>
    <rPh sb="0" eb="3">
      <t>ジンケンヒ</t>
    </rPh>
    <phoneticPr fontId="7"/>
  </si>
  <si>
    <t>中項目</t>
    <rPh sb="0" eb="1">
      <t>チュウ</t>
    </rPh>
    <rPh sb="1" eb="3">
      <t>コウモク</t>
    </rPh>
    <phoneticPr fontId="7"/>
  </si>
  <si>
    <t>※項目毎に記載すること</t>
    <rPh sb="1" eb="3">
      <t>コウモク</t>
    </rPh>
    <rPh sb="3" eb="4">
      <t>ゴト</t>
    </rPh>
    <rPh sb="5" eb="7">
      <t>キサイ</t>
    </rPh>
    <phoneticPr fontId="7"/>
  </si>
  <si>
    <t>外注費（雑役務費）</t>
    <rPh sb="0" eb="3">
      <t>ガイチュウヒ</t>
    </rPh>
    <rPh sb="4" eb="5">
      <t>ザツ</t>
    </rPh>
    <rPh sb="5" eb="7">
      <t>エキム</t>
    </rPh>
    <rPh sb="7" eb="8">
      <t>ヒ</t>
    </rPh>
    <phoneticPr fontId="7"/>
  </si>
  <si>
    <t>通信運搬費</t>
    <rPh sb="0" eb="5">
      <t>ツウシンウンパンヒ</t>
    </rPh>
    <phoneticPr fontId="7"/>
  </si>
  <si>
    <t>委託研究題目</t>
    <phoneticPr fontId="7"/>
  </si>
  <si>
    <t>国内旅費</t>
    <rPh sb="0" eb="2">
      <t>コクナイ</t>
    </rPh>
    <rPh sb="2" eb="4">
      <t>リョヒ</t>
    </rPh>
    <phoneticPr fontId="7"/>
  </si>
  <si>
    <t>外国旅費</t>
    <rPh sb="0" eb="2">
      <t>ガイコク</t>
    </rPh>
    <rPh sb="2" eb="4">
      <t>リョヒ</t>
    </rPh>
    <phoneticPr fontId="7"/>
  </si>
  <si>
    <t>＜　帳　簿　＞</t>
    <rPh sb="2" eb="3">
      <t>トバリ</t>
    </rPh>
    <rPh sb="4" eb="5">
      <t>ボ</t>
    </rPh>
    <phoneticPr fontId="5"/>
  </si>
  <si>
    <t>　〇〇Ｉ＊＊＊</t>
    <phoneticPr fontId="5"/>
  </si>
  <si>
    <t>　△△△△の研究</t>
    <rPh sb="6" eb="8">
      <t>ケンキュウ</t>
    </rPh>
    <phoneticPr fontId="7"/>
  </si>
  <si>
    <t>不(非)課税
対象額</t>
    <rPh sb="0" eb="1">
      <t>フ</t>
    </rPh>
    <rPh sb="2" eb="3">
      <t>ヒ</t>
    </rPh>
    <rPh sb="4" eb="6">
      <t>カゼイ</t>
    </rPh>
    <rPh sb="7" eb="9">
      <t>タイショウ</t>
    </rPh>
    <rPh sb="9" eb="10">
      <t>ガク</t>
    </rPh>
    <phoneticPr fontId="5"/>
  </si>
  <si>
    <t>クライオスタット</t>
    <phoneticPr fontId="5"/>
  </si>
  <si>
    <t>〇〇製
HM560MV</t>
    <phoneticPr fontId="5"/>
  </si>
  <si>
    <t>1式</t>
    <phoneticPr fontId="5"/>
  </si>
  <si>
    <t>有限会社＊＊＊＊</t>
    <phoneticPr fontId="5"/>
  </si>
  <si>
    <t>××装置</t>
    <rPh sb="2" eb="4">
      <t>ソウチ</t>
    </rPh>
    <phoneticPr fontId="5"/>
  </si>
  <si>
    <t>〇〇製
micro7200</t>
    <rPh sb="2" eb="3">
      <t>セイ</t>
    </rPh>
    <phoneticPr fontId="5"/>
  </si>
  <si>
    <t>液体窒素</t>
    <rPh sb="0" eb="2">
      <t>エキタイ</t>
    </rPh>
    <rPh sb="2" eb="4">
      <t>チッソ</t>
    </rPh>
    <phoneticPr fontId="5"/>
  </si>
  <si>
    <t>液体ヘリウム</t>
    <rPh sb="0" eb="2">
      <t>エキタイ</t>
    </rPh>
    <phoneticPr fontId="5"/>
  </si>
  <si>
    <t>UV酸化ランプ</t>
    <rPh sb="2" eb="4">
      <t>サンカ</t>
    </rPh>
    <phoneticPr fontId="5"/>
  </si>
  <si>
    <t>透明石英管</t>
    <rPh sb="0" eb="2">
      <t>トウメイ</t>
    </rPh>
    <rPh sb="2" eb="4">
      <t>セキエイ</t>
    </rPh>
    <rPh sb="4" eb="5">
      <t>カン</t>
    </rPh>
    <phoneticPr fontId="5"/>
  </si>
  <si>
    <t>QT-19B*1000mm</t>
    <phoneticPr fontId="5"/>
  </si>
  <si>
    <t>株式会社・・・・</t>
    <phoneticPr fontId="5"/>
  </si>
  <si>
    <t>石英部品</t>
    <rPh sb="0" eb="2">
      <t>セキエイ</t>
    </rPh>
    <rPh sb="2" eb="4">
      <t>ブヒン</t>
    </rPh>
    <phoneticPr fontId="5"/>
  </si>
  <si>
    <t>「人件費補足資料」による。</t>
    <rPh sb="1" eb="4">
      <t>ジンケンヒ</t>
    </rPh>
    <rPh sb="4" eb="6">
      <t>ホソク</t>
    </rPh>
    <rPh sb="6" eb="8">
      <t>シリョウ</t>
    </rPh>
    <phoneticPr fontId="7"/>
  </si>
  <si>
    <t>〇〇学会参加</t>
    <rPh sb="2" eb="4">
      <t>ガッカイ</t>
    </rPh>
    <phoneticPr fontId="7"/>
  </si>
  <si>
    <t>山田　太郎</t>
    <rPh sb="0" eb="2">
      <t>ヤマダ</t>
    </rPh>
    <rPh sb="3" eb="5">
      <t>タロウ</t>
    </rPh>
    <phoneticPr fontId="7"/>
  </si>
  <si>
    <t>中間フォロー参加</t>
    <rPh sb="0" eb="2">
      <t>チュウカン</t>
    </rPh>
    <rPh sb="6" eb="8">
      <t>サンカ</t>
    </rPh>
    <phoneticPr fontId="7"/>
  </si>
  <si>
    <t>＜消費税対象額＞</t>
    <rPh sb="1" eb="4">
      <t>ショウヒゼイ</t>
    </rPh>
    <rPh sb="4" eb="7">
      <t>タイショウガク</t>
    </rPh>
    <phoneticPr fontId="7"/>
  </si>
  <si>
    <t>小計</t>
    <rPh sb="0" eb="2">
      <t>ショウケイ</t>
    </rPh>
    <phoneticPr fontId="5"/>
  </si>
  <si>
    <t>〇〇大学</t>
    <rPh sb="2" eb="4">
      <t>ダイガク</t>
    </rPh>
    <phoneticPr fontId="5"/>
  </si>
  <si>
    <r>
      <t xml:space="preserve">備 考
</t>
    </r>
    <r>
      <rPr>
        <sz val="10"/>
        <color rgb="FFFF0000"/>
        <rFont val="ＭＳ Ｐゴシック"/>
        <family val="3"/>
        <charset val="128"/>
      </rPr>
      <t>（取引先等）</t>
    </r>
    <rPh sb="0" eb="1">
      <t>ソナエ</t>
    </rPh>
    <rPh sb="2" eb="3">
      <t>コウ</t>
    </rPh>
    <rPh sb="5" eb="8">
      <t>トリヒキサキ</t>
    </rPh>
    <rPh sb="8" eb="9">
      <t>トウ</t>
    </rPh>
    <phoneticPr fontId="7"/>
  </si>
  <si>
    <t>有限会社＊＊＊＊</t>
    <phoneticPr fontId="5"/>
  </si>
  <si>
    <r>
      <t xml:space="preserve">有限会社＊＊＊＊
</t>
    </r>
    <r>
      <rPr>
        <sz val="10"/>
        <color rgb="FFFF0000"/>
        <rFont val="ＭＳ Ｐゴシック"/>
        <family val="3"/>
        <charset val="128"/>
      </rPr>
      <t>耐用年数１年未満</t>
    </r>
    <phoneticPr fontId="5"/>
  </si>
  <si>
    <t>R1.10.1～</t>
    <phoneticPr fontId="7"/>
  </si>
  <si>
    <t>CLADS報告会参加</t>
    <phoneticPr fontId="7"/>
  </si>
  <si>
    <t>1式</t>
    <phoneticPr fontId="5"/>
  </si>
  <si>
    <t>1式</t>
    <phoneticPr fontId="5"/>
  </si>
  <si>
    <t>給与　10月～11月分</t>
    <phoneticPr fontId="5"/>
  </si>
  <si>
    <t>補助者</t>
    <rPh sb="0" eb="3">
      <t>ホジョシャ</t>
    </rPh>
    <phoneticPr fontId="5"/>
  </si>
  <si>
    <t>学会参加費</t>
    <rPh sb="0" eb="2">
      <t>ガッカイ</t>
    </rPh>
    <rPh sb="4" eb="5">
      <t>ヒ</t>
    </rPh>
    <phoneticPr fontId="7"/>
  </si>
  <si>
    <t>○○学会
第25回春の年会</t>
    <rPh sb="2" eb="4">
      <t>ガッカイ</t>
    </rPh>
    <rPh sb="5" eb="6">
      <t>ダイ</t>
    </rPh>
    <rPh sb="8" eb="9">
      <t>カイ</t>
    </rPh>
    <rPh sb="9" eb="10">
      <t>ハル</t>
    </rPh>
    <rPh sb="11" eb="13">
      <t>ネンカイ</t>
    </rPh>
    <phoneticPr fontId="5"/>
  </si>
  <si>
    <t>＊＊大学</t>
    <rPh sb="2" eb="4">
      <t>ダイガク</t>
    </rPh>
    <phoneticPr fontId="7"/>
  </si>
  <si>
    <t>田村町ビル</t>
    <phoneticPr fontId="7"/>
  </si>
  <si>
    <t>新橋パークサイドホテル</t>
    <rPh sb="0" eb="2">
      <t>シンバシ</t>
    </rPh>
    <phoneticPr fontId="7"/>
  </si>
  <si>
    <t>出発日</t>
    <rPh sb="0" eb="3">
      <t>シュッパツビ</t>
    </rPh>
    <phoneticPr fontId="5"/>
  </si>
  <si>
    <t>帰着日</t>
    <rPh sb="0" eb="2">
      <t>キチャク</t>
    </rPh>
    <rPh sb="2" eb="3">
      <t>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</si>
</sst>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[$-411]ge\.m\.d;@"/>
    <numFmt numFmtId="178" formatCode="#,##0;&quot;△ &quot;#,##0"/>
  </numFmts>
  <fonts count="4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/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5" fillId="0" borderId="0"/>
    <xf numFmtId="38" fontId="3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27" fillId="0" borderId="0" xfId="44" applyFont="1">
      <alignment vertical="center"/>
    </xf>
    <xf numFmtId="0" fontId="27" fillId="0" borderId="0" xfId="44" applyFont="1" applyAlignment="1">
      <alignment horizontal="center" vertical="center"/>
    </xf>
    <xf numFmtId="0" fontId="27" fillId="0" borderId="0" xfId="44" applyFont="1" applyBorder="1" applyAlignment="1">
      <alignment vertical="center"/>
    </xf>
    <xf numFmtId="0" fontId="26" fillId="0" borderId="0" xfId="44" applyFont="1" applyAlignment="1">
      <alignment horizontal="distributed" vertical="center" shrinkToFit="1"/>
    </xf>
    <xf numFmtId="0" fontId="26" fillId="0" borderId="0" xfId="44" applyFont="1" applyAlignment="1">
      <alignment vertical="center"/>
    </xf>
    <xf numFmtId="178" fontId="33" fillId="0" borderId="0" xfId="44" applyNumberFormat="1" applyFont="1" applyAlignment="1">
      <alignment horizontal="center" vertical="center"/>
    </xf>
    <xf numFmtId="177" fontId="33" fillId="0" borderId="0" xfId="44" applyNumberFormat="1" applyFont="1" applyAlignment="1">
      <alignment horizontal="center" vertical="center"/>
    </xf>
    <xf numFmtId="177" fontId="26" fillId="0" borderId="0" xfId="44" applyNumberFormat="1" applyFont="1" applyAlignment="1">
      <alignment horizontal="center" vertical="center"/>
    </xf>
    <xf numFmtId="0" fontId="26" fillId="0" borderId="0" xfId="44" applyFont="1">
      <alignment vertical="center"/>
    </xf>
    <xf numFmtId="0" fontId="26" fillId="0" borderId="10" xfId="44" applyFont="1" applyFill="1" applyBorder="1" applyAlignment="1">
      <alignment horizontal="center" vertical="center" shrinkToFit="1"/>
    </xf>
    <xf numFmtId="0" fontId="26" fillId="0" borderId="10" xfId="44" applyFont="1" applyFill="1" applyBorder="1" applyAlignment="1">
      <alignment horizontal="left" vertical="center"/>
    </xf>
    <xf numFmtId="0" fontId="26" fillId="0" borderId="10" xfId="44" applyFont="1" applyFill="1" applyBorder="1" applyAlignment="1">
      <alignment horizontal="center" vertical="center" wrapText="1"/>
    </xf>
    <xf numFmtId="178" fontId="26" fillId="0" borderId="10" xfId="44" applyNumberFormat="1" applyFont="1" applyFill="1" applyBorder="1" applyAlignment="1">
      <alignment horizontal="center" vertical="center"/>
    </xf>
    <xf numFmtId="178" fontId="26" fillId="0" borderId="10" xfId="44" applyNumberFormat="1" applyFont="1" applyFill="1" applyBorder="1" applyAlignment="1">
      <alignment horizontal="right" vertical="center"/>
    </xf>
    <xf numFmtId="177" fontId="26" fillId="0" borderId="10" xfId="44" applyNumberFormat="1" applyFont="1" applyFill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 shrinkToFit="1"/>
    </xf>
    <xf numFmtId="0" fontId="26" fillId="0" borderId="10" xfId="44" applyFont="1" applyBorder="1" applyAlignment="1">
      <alignment vertical="center" wrapText="1"/>
    </xf>
    <xf numFmtId="0" fontId="26" fillId="0" borderId="10" xfId="44" applyFont="1" applyBorder="1" applyAlignment="1">
      <alignment horizontal="center" vertical="center"/>
    </xf>
    <xf numFmtId="178" fontId="26" fillId="0" borderId="10" xfId="44" applyNumberFormat="1" applyFont="1" applyBorder="1" applyAlignment="1">
      <alignment horizontal="center" vertical="center"/>
    </xf>
    <xf numFmtId="177" fontId="26" fillId="0" borderId="10" xfId="44" applyNumberFormat="1" applyFont="1" applyFill="1" applyBorder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 shrinkToFit="1"/>
    </xf>
    <xf numFmtId="177" fontId="26" fillId="0" borderId="10" xfId="44" applyNumberFormat="1" applyFont="1" applyBorder="1" applyAlignment="1">
      <alignment horizontal="center" vertical="center"/>
    </xf>
    <xf numFmtId="177" fontId="26" fillId="0" borderId="10" xfId="44" applyNumberFormat="1" applyFont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 wrapText="1"/>
    </xf>
    <xf numFmtId="177" fontId="6" fillId="0" borderId="10" xfId="45" applyNumberFormat="1" applyFont="1" applyFill="1" applyBorder="1" applyAlignment="1">
      <alignment horizontal="center" vertical="center"/>
    </xf>
    <xf numFmtId="177" fontId="6" fillId="0" borderId="10" xfId="44" applyNumberFormat="1" applyFont="1" applyBorder="1" applyAlignment="1">
      <alignment horizontal="center" vertical="center" wrapText="1"/>
    </xf>
    <xf numFmtId="177" fontId="6" fillId="0" borderId="10" xfId="44" applyNumberFormat="1" applyFont="1" applyBorder="1" applyAlignment="1">
      <alignment horizontal="center" vertical="center"/>
    </xf>
    <xf numFmtId="0" fontId="26" fillId="0" borderId="0" xfId="44" applyFont="1" applyAlignment="1">
      <alignment vertical="center" shrinkToFit="1"/>
    </xf>
    <xf numFmtId="178" fontId="26" fillId="0" borderId="0" xfId="44" applyNumberFormat="1" applyFont="1">
      <alignment vertical="center"/>
    </xf>
    <xf numFmtId="178" fontId="31" fillId="0" borderId="10" xfId="44" applyNumberFormat="1" applyFont="1" applyFill="1" applyBorder="1" applyAlignment="1">
      <alignment horizontal="center" vertical="center"/>
    </xf>
    <xf numFmtId="178" fontId="29" fillId="0" borderId="10" xfId="44" applyNumberFormat="1" applyFont="1" applyFill="1" applyBorder="1" applyAlignment="1">
      <alignment vertical="center"/>
    </xf>
    <xf numFmtId="0" fontId="33" fillId="0" borderId="0" xfId="44" applyFont="1" applyAlignment="1">
      <alignment horizontal="center" vertical="center"/>
    </xf>
    <xf numFmtId="0" fontId="26" fillId="0" borderId="0" xfId="44" applyNumberFormat="1" applyFont="1" applyAlignment="1">
      <alignment horizontal="center" vertical="center"/>
    </xf>
    <xf numFmtId="0" fontId="6" fillId="0" borderId="0" xfId="44" applyFont="1" applyBorder="1" applyAlignment="1">
      <alignment vertical="center" wrapText="1"/>
    </xf>
    <xf numFmtId="0" fontId="6" fillId="0" borderId="0" xfId="44" applyFont="1" applyBorder="1" applyAlignment="1">
      <alignment horizontal="left" vertical="center" wrapText="1"/>
    </xf>
    <xf numFmtId="0" fontId="26" fillId="24" borderId="11" xfId="44" applyFont="1" applyFill="1" applyBorder="1" applyAlignment="1">
      <alignment horizontal="center" vertical="center" shrinkToFit="1"/>
    </xf>
    <xf numFmtId="0" fontId="26" fillId="24" borderId="12" xfId="44" applyFont="1" applyFill="1" applyBorder="1" applyAlignment="1">
      <alignment horizontal="center" vertical="center" shrinkToFit="1"/>
    </xf>
    <xf numFmtId="0" fontId="26" fillId="24" borderId="12" xfId="44" applyFont="1" applyFill="1" applyBorder="1" applyAlignment="1">
      <alignment horizontal="center" vertical="center"/>
    </xf>
    <xf numFmtId="0" fontId="26" fillId="24" borderId="12" xfId="44" applyFont="1" applyFill="1" applyBorder="1" applyAlignment="1">
      <alignment horizontal="center" vertical="center" wrapText="1"/>
    </xf>
    <xf numFmtId="178" fontId="26" fillId="24" borderId="12" xfId="44" applyNumberFormat="1" applyFont="1" applyFill="1" applyBorder="1" applyAlignment="1">
      <alignment horizontal="center" vertical="center"/>
    </xf>
    <xf numFmtId="177" fontId="26" fillId="24" borderId="12" xfId="44" applyNumberFormat="1" applyFont="1" applyFill="1" applyBorder="1" applyAlignment="1">
      <alignment horizontal="center" vertical="center" wrapText="1"/>
    </xf>
    <xf numFmtId="0" fontId="37" fillId="24" borderId="12" xfId="44" applyNumberFormat="1" applyFont="1" applyFill="1" applyBorder="1" applyAlignment="1">
      <alignment horizontal="center" vertical="center" wrapText="1"/>
    </xf>
    <xf numFmtId="0" fontId="26" fillId="24" borderId="13" xfId="44" applyFont="1" applyFill="1" applyBorder="1" applyAlignment="1">
      <alignment horizontal="center" vertical="center" wrapText="1"/>
    </xf>
    <xf numFmtId="0" fontId="26" fillId="0" borderId="14" xfId="44" applyFont="1" applyFill="1" applyBorder="1" applyAlignment="1">
      <alignment horizontal="center" vertical="center" shrinkToFit="1"/>
    </xf>
    <xf numFmtId="177" fontId="6" fillId="0" borderId="10" xfId="44" applyNumberFormat="1" applyFont="1" applyFill="1" applyBorder="1" applyAlignment="1">
      <alignment horizontal="center" vertical="center" wrapText="1"/>
    </xf>
    <xf numFmtId="0" fontId="39" fillId="0" borderId="10" xfId="44" applyNumberFormat="1" applyFont="1" applyFill="1" applyBorder="1" applyAlignment="1">
      <alignment horizontal="right" vertical="center" wrapText="1"/>
    </xf>
    <xf numFmtId="0" fontId="26" fillId="0" borderId="15" xfId="44" applyFont="1" applyFill="1" applyBorder="1" applyAlignment="1">
      <alignment horizontal="center" vertical="center" wrapText="1"/>
    </xf>
    <xf numFmtId="0" fontId="26" fillId="0" borderId="10" xfId="44" applyFont="1" applyFill="1" applyBorder="1" applyAlignment="1">
      <alignment vertical="center" wrapText="1"/>
    </xf>
    <xf numFmtId="0" fontId="26" fillId="0" borderId="10" xfId="44" applyFont="1" applyFill="1" applyBorder="1" applyAlignment="1">
      <alignment horizontal="left" vertical="center" wrapText="1"/>
    </xf>
    <xf numFmtId="178" fontId="36" fillId="0" borderId="10" xfId="44" applyNumberFormat="1" applyFont="1" applyFill="1" applyBorder="1" applyAlignment="1">
      <alignment horizontal="right" vertical="center"/>
    </xf>
    <xf numFmtId="38" fontId="39" fillId="0" borderId="10" xfId="33" applyFont="1" applyFill="1" applyBorder="1" applyAlignment="1">
      <alignment horizontal="right" vertical="center"/>
    </xf>
    <xf numFmtId="38" fontId="26" fillId="0" borderId="15" xfId="33" applyFont="1" applyFill="1" applyBorder="1" applyAlignment="1">
      <alignment vertical="center" wrapText="1"/>
    </xf>
    <xf numFmtId="0" fontId="27" fillId="0" borderId="0" xfId="44" applyFont="1" applyFill="1" applyBorder="1" applyAlignment="1">
      <alignment vertical="center"/>
    </xf>
    <xf numFmtId="0" fontId="27" fillId="0" borderId="0" xfId="44" applyFont="1" applyFill="1">
      <alignment vertical="center"/>
    </xf>
    <xf numFmtId="177" fontId="6" fillId="0" borderId="10" xfId="44" applyNumberFormat="1" applyFont="1" applyFill="1" applyBorder="1" applyAlignment="1">
      <alignment horizontal="center" vertical="center"/>
    </xf>
    <xf numFmtId="38" fontId="39" fillId="0" borderId="10" xfId="33" applyFont="1" applyFill="1" applyBorder="1" applyAlignment="1">
      <alignment horizontal="right" vertical="center" wrapText="1"/>
    </xf>
    <xf numFmtId="176" fontId="26" fillId="0" borderId="14" xfId="44" applyNumberFormat="1" applyFont="1" applyFill="1" applyBorder="1" applyAlignment="1">
      <alignment horizontal="center" vertical="center" shrinkToFit="1"/>
    </xf>
    <xf numFmtId="176" fontId="27" fillId="0" borderId="0" xfId="44" applyNumberFormat="1" applyFont="1" applyFill="1" applyAlignment="1">
      <alignment vertical="center" wrapText="1"/>
    </xf>
    <xf numFmtId="0" fontId="26" fillId="0" borderId="14" xfId="44" applyFont="1" applyBorder="1" applyAlignment="1">
      <alignment horizontal="center" vertical="center" shrinkToFit="1"/>
    </xf>
    <xf numFmtId="0" fontId="26" fillId="0" borderId="10" xfId="44" applyFont="1" applyBorder="1" applyAlignment="1">
      <alignment horizontal="left" vertical="center" wrapText="1"/>
    </xf>
    <xf numFmtId="178" fontId="36" fillId="0" borderId="10" xfId="44" applyNumberFormat="1" applyFont="1" applyBorder="1" applyAlignment="1">
      <alignment horizontal="right" vertical="center"/>
    </xf>
    <xf numFmtId="38" fontId="39" fillId="0" borderId="10" xfId="33" applyFont="1" applyBorder="1" applyAlignment="1">
      <alignment horizontal="right" vertical="center" wrapText="1"/>
    </xf>
    <xf numFmtId="38" fontId="26" fillId="0" borderId="15" xfId="33" applyFont="1" applyBorder="1" applyAlignment="1">
      <alignment vertical="center" wrapText="1"/>
    </xf>
    <xf numFmtId="178" fontId="36" fillId="0" borderId="10" xfId="44" applyNumberFormat="1" applyFont="1" applyBorder="1" applyAlignment="1">
      <alignment vertical="center"/>
    </xf>
    <xf numFmtId="38" fontId="39" fillId="0" borderId="10" xfId="33" applyFont="1" applyBorder="1" applyAlignment="1">
      <alignment horizontal="right" vertical="center"/>
    </xf>
    <xf numFmtId="0" fontId="32" fillId="0" borderId="10" xfId="44" applyFont="1" applyFill="1" applyBorder="1" applyAlignment="1">
      <alignment horizontal="left" vertical="center" wrapText="1"/>
    </xf>
    <xf numFmtId="0" fontId="26" fillId="0" borderId="10" xfId="44" applyFont="1" applyBorder="1" applyAlignment="1">
      <alignment horizontal="left" vertical="center" shrinkToFit="1"/>
    </xf>
    <xf numFmtId="178" fontId="41" fillId="0" borderId="10" xfId="44" applyNumberFormat="1" applyFont="1" applyFill="1" applyBorder="1" applyAlignment="1">
      <alignment horizontal="right" vertical="center"/>
    </xf>
    <xf numFmtId="38" fontId="31" fillId="0" borderId="15" xfId="33" applyFont="1" applyFill="1" applyBorder="1" applyAlignment="1">
      <alignment vertical="center" wrapText="1"/>
    </xf>
    <xf numFmtId="0" fontId="8" fillId="0" borderId="10" xfId="44" applyFont="1" applyBorder="1" applyAlignment="1">
      <alignment horizontal="center" vertical="center" shrinkToFit="1"/>
    </xf>
    <xf numFmtId="38" fontId="39" fillId="0" borderId="0" xfId="33" applyFont="1" applyFill="1" applyBorder="1" applyAlignment="1">
      <alignment horizontal="right" vertical="center"/>
    </xf>
    <xf numFmtId="177" fontId="6" fillId="0" borderId="10" xfId="45" applyNumberFormat="1" applyFont="1" applyFill="1" applyBorder="1" applyAlignment="1">
      <alignment horizontal="center" vertical="center" wrapText="1"/>
    </xf>
    <xf numFmtId="0" fontId="6" fillId="0" borderId="10" xfId="44" applyFont="1" applyFill="1" applyBorder="1" applyAlignment="1">
      <alignment vertical="center" wrapText="1"/>
    </xf>
    <xf numFmtId="178" fontId="40" fillId="0" borderId="10" xfId="44" applyNumberFormat="1" applyFont="1" applyBorder="1" applyAlignment="1">
      <alignment vertical="center"/>
    </xf>
    <xf numFmtId="0" fontId="26" fillId="0" borderId="15" xfId="44" applyFont="1" applyBorder="1">
      <alignment vertical="center"/>
    </xf>
    <xf numFmtId="178" fontId="36" fillId="0" borderId="10" xfId="44" applyNumberFormat="1" applyFont="1" applyBorder="1" applyAlignment="1">
      <alignment horizontal="center" vertical="center"/>
    </xf>
    <xf numFmtId="38" fontId="26" fillId="0" borderId="10" xfId="44" applyNumberFormat="1" applyFont="1" applyBorder="1" applyAlignment="1">
      <alignment horizontal="center" vertical="center" wrapText="1"/>
    </xf>
    <xf numFmtId="9" fontId="26" fillId="0" borderId="10" xfId="44" applyNumberFormat="1" applyFont="1" applyBorder="1" applyAlignment="1">
      <alignment horizontal="center" vertical="center"/>
    </xf>
    <xf numFmtId="38" fontId="6" fillId="0" borderId="10" xfId="33" applyFont="1" applyBorder="1" applyAlignment="1">
      <alignment horizontal="right" vertical="center" wrapText="1"/>
    </xf>
    <xf numFmtId="38" fontId="6" fillId="0" borderId="10" xfId="33" applyFont="1" applyBorder="1" applyAlignment="1">
      <alignment horizontal="right" vertical="center"/>
    </xf>
    <xf numFmtId="0" fontId="26" fillId="0" borderId="10" xfId="44" applyFont="1" applyFill="1" applyBorder="1" applyAlignment="1">
      <alignment horizontal="right" vertical="center" shrinkToFit="1"/>
    </xf>
    <xf numFmtId="178" fontId="39" fillId="0" borderId="10" xfId="44" applyNumberFormat="1" applyFont="1" applyFill="1" applyBorder="1" applyAlignment="1">
      <alignment horizontal="center" vertical="center" wrapText="1"/>
    </xf>
    <xf numFmtId="9" fontId="30" fillId="0" borderId="10" xfId="44" applyNumberFormat="1" applyFont="1" applyFill="1" applyBorder="1" applyAlignment="1">
      <alignment horizontal="center" vertical="center"/>
    </xf>
    <xf numFmtId="178" fontId="37" fillId="0" borderId="10" xfId="44" applyNumberFormat="1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horizontal="right" vertical="center"/>
    </xf>
    <xf numFmtId="178" fontId="42" fillId="0" borderId="10" xfId="44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center" vertical="center"/>
    </xf>
    <xf numFmtId="178" fontId="36" fillId="0" borderId="10" xfId="44" applyNumberFormat="1" applyFont="1" applyFill="1" applyBorder="1" applyAlignment="1">
      <alignment vertical="center"/>
    </xf>
    <xf numFmtId="0" fontId="26" fillId="0" borderId="14" xfId="44" applyFont="1" applyFill="1" applyBorder="1" applyAlignment="1">
      <alignment horizontal="left" vertical="center"/>
    </xf>
    <xf numFmtId="0" fontId="26" fillId="0" borderId="16" xfId="44" applyFont="1" applyFill="1" applyBorder="1" applyAlignment="1">
      <alignment vertical="center" shrinkToFit="1"/>
    </xf>
    <xf numFmtId="0" fontId="26" fillId="0" borderId="17" xfId="44" applyFont="1" applyFill="1" applyBorder="1" applyAlignment="1">
      <alignment vertical="center" shrinkToFit="1"/>
    </xf>
    <xf numFmtId="0" fontId="26" fillId="0" borderId="17" xfId="44" applyFont="1" applyFill="1" applyBorder="1">
      <alignment vertical="center"/>
    </xf>
    <xf numFmtId="178" fontId="26" fillId="0" borderId="17" xfId="44" applyNumberFormat="1" applyFont="1" applyFill="1" applyBorder="1">
      <alignment vertical="center"/>
    </xf>
    <xf numFmtId="178" fontId="42" fillId="0" borderId="17" xfId="44" applyNumberFormat="1" applyFont="1" applyFill="1" applyBorder="1" applyAlignment="1">
      <alignment horizontal="center" vertical="center"/>
    </xf>
    <xf numFmtId="177" fontId="26" fillId="0" borderId="17" xfId="44" applyNumberFormat="1" applyFont="1" applyFill="1" applyBorder="1" applyAlignment="1">
      <alignment horizontal="center" vertical="center"/>
    </xf>
    <xf numFmtId="38" fontId="6" fillId="0" borderId="17" xfId="33" applyFont="1" applyFill="1" applyBorder="1" applyAlignment="1">
      <alignment horizontal="right" vertical="center"/>
    </xf>
    <xf numFmtId="0" fontId="26" fillId="0" borderId="18" xfId="44" applyFont="1" applyFill="1" applyBorder="1">
      <alignment vertical="center"/>
    </xf>
    <xf numFmtId="178" fontId="36" fillId="0" borderId="17" xfId="44" applyNumberFormat="1" applyFont="1" applyFill="1" applyBorder="1">
      <alignment vertical="center"/>
    </xf>
    <xf numFmtId="0" fontId="38" fillId="0" borderId="0" xfId="44" applyFont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/>
    <cellStyle name="桁区切り 2 2" xfId="5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58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3 2" xfId="51"/>
    <cellStyle name="標準 4" xfId="47"/>
    <cellStyle name="標準 4 2" xfId="48"/>
    <cellStyle name="標準 4 2 2" xfId="59"/>
    <cellStyle name="標準 4 3" xfId="57"/>
    <cellStyle name="標準 5" xfId="49"/>
    <cellStyle name="標準 5 2" xfId="54"/>
    <cellStyle name="標準 6" xfId="53"/>
    <cellStyle name="標準_【完了】確定台帳　照射の複合作用" xfId="44"/>
    <cellStyle name="標準_a★17下期受託" xfId="45"/>
    <cellStyle name="良い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361950</xdr:rowOff>
    </xdr:from>
    <xdr:to>
      <xdr:col>8</xdr:col>
      <xdr:colOff>695325</xdr:colOff>
      <xdr:row>2</xdr:row>
      <xdr:rowOff>200025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6400800" y="752475"/>
          <a:ext cx="1504950" cy="219075"/>
        </a:xfrm>
        <a:prstGeom prst="wedgeRectCallout">
          <a:avLst>
            <a:gd name="adj1" fmla="val -25838"/>
            <a:gd name="adj2" fmla="val 15000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Osaka"/>
            </a:rPr>
            <a:t>発注年月日または契約日</a:t>
          </a:r>
        </a:p>
      </xdr:txBody>
    </xdr:sp>
    <xdr:clientData/>
  </xdr:twoCellAnchor>
  <xdr:twoCellAnchor>
    <xdr:from>
      <xdr:col>8</xdr:col>
      <xdr:colOff>38100</xdr:colOff>
      <xdr:row>4</xdr:row>
      <xdr:rowOff>85726</xdr:rowOff>
    </xdr:from>
    <xdr:to>
      <xdr:col>9</xdr:col>
      <xdr:colOff>238125</xdr:colOff>
      <xdr:row>4</xdr:row>
      <xdr:rowOff>295276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7248525" y="1771651"/>
          <a:ext cx="1009650" cy="209550"/>
        </a:xfrm>
        <a:prstGeom prst="wedgeRectCallout">
          <a:avLst>
            <a:gd name="adj1" fmla="val -20126"/>
            <a:gd name="adj2" fmla="val -13160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Osaka"/>
            </a:rPr>
            <a:t>検収年月日</a:t>
          </a: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Osaka"/>
          </a:endParaRPr>
        </a:p>
      </xdr:txBody>
    </xdr:sp>
    <xdr:clientData/>
  </xdr:twoCellAnchor>
  <xdr:twoCellAnchor>
    <xdr:from>
      <xdr:col>7</xdr:col>
      <xdr:colOff>152398</xdr:colOff>
      <xdr:row>21</xdr:row>
      <xdr:rowOff>57150</xdr:rowOff>
    </xdr:from>
    <xdr:to>
      <xdr:col>10</xdr:col>
      <xdr:colOff>123824</xdr:colOff>
      <xdr:row>22</xdr:row>
      <xdr:rowOff>123825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6553198" y="8686800"/>
          <a:ext cx="2400301" cy="447675"/>
        </a:xfrm>
        <a:prstGeom prst="wedgeRectCallout">
          <a:avLst>
            <a:gd name="adj1" fmla="val -23417"/>
            <a:gd name="adj2" fmla="val -116334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Osaka"/>
            </a:rPr>
            <a:t>発注年月日及び引取年月日は、それぞれ出発日及び帰着日とすること</a:t>
          </a:r>
        </a:p>
      </xdr:txBody>
    </xdr:sp>
    <xdr:clientData/>
  </xdr:twoCellAnchor>
  <xdr:twoCellAnchor>
    <xdr:from>
      <xdr:col>2</xdr:col>
      <xdr:colOff>1038225</xdr:colOff>
      <xdr:row>16</xdr:row>
      <xdr:rowOff>361949</xdr:rowOff>
    </xdr:from>
    <xdr:to>
      <xdr:col>4</xdr:col>
      <xdr:colOff>161925</xdr:colOff>
      <xdr:row>17</xdr:row>
      <xdr:rowOff>257174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Arrowheads="1"/>
        </xdr:cNvSpPr>
      </xdr:nvSpPr>
      <xdr:spPr bwMode="auto">
        <a:xfrm>
          <a:off x="3124200" y="6657974"/>
          <a:ext cx="1390650" cy="276225"/>
        </a:xfrm>
        <a:prstGeom prst="wedgeRectCallout">
          <a:avLst>
            <a:gd name="adj1" fmla="val -18009"/>
            <a:gd name="adj2" fmla="val 8934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Osaka"/>
            </a:rPr>
            <a:t>用務先名を記載すること</a:t>
          </a:r>
        </a:p>
      </xdr:txBody>
    </xdr:sp>
    <xdr:clientData/>
  </xdr:twoCellAnchor>
  <xdr:twoCellAnchor>
    <xdr:from>
      <xdr:col>2</xdr:col>
      <xdr:colOff>190500</xdr:colOff>
      <xdr:row>17</xdr:row>
      <xdr:rowOff>57151</xdr:rowOff>
    </xdr:from>
    <xdr:to>
      <xdr:col>2</xdr:col>
      <xdr:colOff>790575</xdr:colOff>
      <xdr:row>17</xdr:row>
      <xdr:rowOff>333375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Arrowheads="1"/>
        </xdr:cNvSpPr>
      </xdr:nvSpPr>
      <xdr:spPr bwMode="auto">
        <a:xfrm>
          <a:off x="2276475" y="6734176"/>
          <a:ext cx="600075" cy="276224"/>
        </a:xfrm>
        <a:prstGeom prst="wedgeRectCallout">
          <a:avLst>
            <a:gd name="adj1" fmla="val -16373"/>
            <a:gd name="adj2" fmla="val 11061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Osaka"/>
            </a:rPr>
            <a:t>用務</a:t>
          </a:r>
        </a:p>
      </xdr:txBody>
    </xdr:sp>
    <xdr:clientData/>
  </xdr:twoCellAnchor>
  <xdr:twoCellAnchor>
    <xdr:from>
      <xdr:col>6</xdr:col>
      <xdr:colOff>428626</xdr:colOff>
      <xdr:row>0</xdr:row>
      <xdr:rowOff>66675</xdr:rowOff>
    </xdr:from>
    <xdr:to>
      <xdr:col>12</xdr:col>
      <xdr:colOff>38100</xdr:colOff>
      <xdr:row>1</xdr:row>
      <xdr:rowOff>325530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 bwMode="auto">
        <a:xfrm>
          <a:off x="6019801" y="66675"/>
          <a:ext cx="5048249" cy="649380"/>
        </a:xfrm>
        <a:prstGeom prst="roundRect">
          <a:avLst/>
        </a:prstGeom>
        <a:solidFill>
          <a:srgbClr val="CCFFCC"/>
        </a:solidFill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本様式以外に別途提示する様式がある場合は、それに従ってください。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また、文部科学省の事務処理要領の様式を参照してください。</a:t>
          </a:r>
        </a:p>
      </xdr:txBody>
    </xdr:sp>
    <xdr:clientData/>
  </xdr:twoCellAnchor>
  <xdr:twoCellAnchor>
    <xdr:from>
      <xdr:col>5</xdr:col>
      <xdr:colOff>190501</xdr:colOff>
      <xdr:row>34</xdr:row>
      <xdr:rowOff>45945</xdr:rowOff>
    </xdr:from>
    <xdr:to>
      <xdr:col>11</xdr:col>
      <xdr:colOff>581025</xdr:colOff>
      <xdr:row>34</xdr:row>
      <xdr:rowOff>379321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Arrowheads="1"/>
        </xdr:cNvSpPr>
      </xdr:nvSpPr>
      <xdr:spPr bwMode="auto">
        <a:xfrm>
          <a:off x="4972051" y="13609545"/>
          <a:ext cx="5172074" cy="333376"/>
        </a:xfrm>
        <a:prstGeom prst="wedgeRectCallout">
          <a:avLst>
            <a:gd name="adj1" fmla="val -10740"/>
            <a:gd name="adj2" fmla="val 76995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/>
          <a:r>
            <a:rPr lang="ja-JP" altLang="en-US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再委託費について、支払金額、</a:t>
          </a:r>
          <a:r>
            <a:rPr lang="ja-JP" altLang="ja-JP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契約日</a:t>
          </a:r>
          <a:r>
            <a:rPr lang="ja-JP" altLang="en-US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lang="ja-JP" altLang="ja-JP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終了日</a:t>
          </a:r>
          <a:r>
            <a:rPr lang="ja-JP" altLang="en-US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lang="ja-JP" altLang="ja-JP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支払日（予定）を記載してください</a:t>
          </a:r>
          <a:r>
            <a: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en-US" sz="1000" b="0" i="0" strike="noStrik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95249</xdr:colOff>
      <xdr:row>29</xdr:row>
      <xdr:rowOff>209550</xdr:rowOff>
    </xdr:from>
    <xdr:to>
      <xdr:col>11</xdr:col>
      <xdr:colOff>809625</xdr:colOff>
      <xdr:row>30</xdr:row>
      <xdr:rowOff>171451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>
          <a:spLocks noChangeArrowheads="1"/>
        </xdr:cNvSpPr>
      </xdr:nvSpPr>
      <xdr:spPr bwMode="auto">
        <a:xfrm>
          <a:off x="9858374" y="11868150"/>
          <a:ext cx="1524001" cy="342901"/>
        </a:xfrm>
        <a:prstGeom prst="wedgeRectCallout">
          <a:avLst>
            <a:gd name="adj1" fmla="val -21348"/>
            <a:gd name="adj2" fmla="val -135068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/>
          <a:r>
            <a:rPr lang="ja-JP" altLang="en-US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不課税額の計</a:t>
          </a:r>
          <a:r>
            <a:rPr lang="en-US" altLang="ja-JP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×10%</a:t>
          </a:r>
          <a:endParaRPr lang="ja-JP" altLang="en-US" sz="1000" b="0" i="0" strike="noStrik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U102"/>
  <sheetViews>
    <sheetView tabSelected="1" view="pageBreakPreview" topLeftCell="F1" zoomScaleNormal="100" zoomScaleSheetLayoutView="100" workbookViewId="0">
      <selection activeCell="I19" sqref="I19"/>
    </sheetView>
  </sheetViews>
  <sheetFormatPr defaultColWidth="9" defaultRowHeight="12"/>
  <cols>
    <col min="1" max="1" width="12.25" style="28" customWidth="1"/>
    <col min="2" max="2" width="15.125" style="28" customWidth="1"/>
    <col min="3" max="4" width="14.875" style="9" customWidth="1"/>
    <col min="5" max="5" width="5.625" style="29" customWidth="1"/>
    <col min="6" max="7" width="10.625" style="29" customWidth="1"/>
    <col min="8" max="10" width="10.625" style="8" customWidth="1"/>
    <col min="11" max="11" width="9.625" style="8" customWidth="1"/>
    <col min="12" max="12" width="19.25" style="9" customWidth="1"/>
    <col min="13" max="16384" width="9" style="1"/>
  </cols>
  <sheetData>
    <row r="1" spans="1:229" ht="30.95" customHeight="1">
      <c r="A1" s="99" t="s">
        <v>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229" ht="30" customHeight="1">
      <c r="A2" s="4" t="s">
        <v>8</v>
      </c>
      <c r="B2" s="5" t="s">
        <v>33</v>
      </c>
      <c r="C2" s="5"/>
      <c r="D2" s="6"/>
      <c r="E2" s="6"/>
      <c r="F2" s="6"/>
      <c r="G2" s="7"/>
      <c r="H2" s="7"/>
      <c r="I2" s="7"/>
      <c r="J2" s="7"/>
      <c r="K2" s="33"/>
      <c r="L2" s="32"/>
    </row>
    <row r="3" spans="1:229" ht="30" customHeight="1">
      <c r="A3" s="4" t="s">
        <v>29</v>
      </c>
      <c r="B3" s="34" t="s">
        <v>34</v>
      </c>
      <c r="C3" s="34"/>
      <c r="D3" s="34"/>
      <c r="E3" s="34"/>
      <c r="F3" s="34"/>
      <c r="G3" s="34"/>
      <c r="H3" s="34"/>
      <c r="I3" s="35"/>
      <c r="J3" s="35"/>
      <c r="K3" s="33"/>
    </row>
    <row r="4" spans="1:229" s="2" customFormat="1" ht="42" customHeight="1">
      <c r="A4" s="36" t="s">
        <v>14</v>
      </c>
      <c r="B4" s="37" t="s">
        <v>25</v>
      </c>
      <c r="C4" s="38" t="s">
        <v>0</v>
      </c>
      <c r="D4" s="39" t="s">
        <v>1</v>
      </c>
      <c r="E4" s="40" t="s">
        <v>10</v>
      </c>
      <c r="F4" s="40" t="s">
        <v>2</v>
      </c>
      <c r="G4" s="40" t="s">
        <v>3</v>
      </c>
      <c r="H4" s="41" t="s">
        <v>4</v>
      </c>
      <c r="I4" s="41" t="s">
        <v>5</v>
      </c>
      <c r="J4" s="41" t="s">
        <v>6</v>
      </c>
      <c r="K4" s="42" t="s">
        <v>35</v>
      </c>
      <c r="L4" s="43" t="s">
        <v>56</v>
      </c>
    </row>
    <row r="5" spans="1:229" s="2" customFormat="1" ht="30" customHeight="1">
      <c r="A5" s="44" t="s">
        <v>18</v>
      </c>
      <c r="B5" s="10"/>
      <c r="C5" s="11"/>
      <c r="D5" s="12"/>
      <c r="E5" s="13"/>
      <c r="F5" s="13"/>
      <c r="G5" s="14"/>
      <c r="H5" s="45"/>
      <c r="I5" s="45"/>
      <c r="J5" s="45"/>
      <c r="K5" s="46"/>
      <c r="L5" s="47"/>
    </row>
    <row r="6" spans="1:229" s="54" customFormat="1" ht="30" customHeight="1">
      <c r="A6" s="44"/>
      <c r="B6" s="10" t="s">
        <v>22</v>
      </c>
      <c r="C6" s="48" t="s">
        <v>36</v>
      </c>
      <c r="D6" s="49" t="s">
        <v>37</v>
      </c>
      <c r="E6" s="13" t="s">
        <v>38</v>
      </c>
      <c r="F6" s="50"/>
      <c r="G6" s="88">
        <v>5724000</v>
      </c>
      <c r="H6" s="55">
        <v>42142</v>
      </c>
      <c r="I6" s="55">
        <v>42191</v>
      </c>
      <c r="J6" s="55">
        <v>42246</v>
      </c>
      <c r="K6" s="51"/>
      <c r="L6" s="52" t="s">
        <v>39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</row>
    <row r="7" spans="1:229" s="54" customFormat="1" ht="30" customHeight="1">
      <c r="A7" s="44"/>
      <c r="B7" s="10"/>
      <c r="C7" s="11" t="s">
        <v>40</v>
      </c>
      <c r="D7" s="49" t="s">
        <v>41</v>
      </c>
      <c r="E7" s="13" t="s">
        <v>38</v>
      </c>
      <c r="F7" s="50"/>
      <c r="G7" s="50">
        <v>8980200</v>
      </c>
      <c r="H7" s="45">
        <v>42336</v>
      </c>
      <c r="I7" s="55">
        <v>42357</v>
      </c>
      <c r="J7" s="55">
        <v>42399</v>
      </c>
      <c r="K7" s="56"/>
      <c r="L7" s="52" t="s">
        <v>39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</row>
    <row r="8" spans="1:229" s="54" customFormat="1" ht="30" customHeight="1">
      <c r="A8" s="57"/>
      <c r="B8" s="21" t="s">
        <v>23</v>
      </c>
      <c r="C8" s="11" t="s">
        <v>42</v>
      </c>
      <c r="D8" s="49"/>
      <c r="E8" s="13">
        <v>1</v>
      </c>
      <c r="F8" s="50">
        <v>23522</v>
      </c>
      <c r="G8" s="88">
        <f t="shared" ref="G8:G12" si="0">E8*F8</f>
        <v>23522</v>
      </c>
      <c r="H8" s="55">
        <v>42142</v>
      </c>
      <c r="I8" s="55">
        <v>42191</v>
      </c>
      <c r="J8" s="55">
        <v>42246</v>
      </c>
      <c r="K8" s="56"/>
      <c r="L8" s="52" t="s">
        <v>39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</row>
    <row r="9" spans="1:229" s="54" customFormat="1" ht="30" customHeight="1">
      <c r="A9" s="44"/>
      <c r="B9" s="10"/>
      <c r="C9" s="48" t="s">
        <v>43</v>
      </c>
      <c r="D9" s="49"/>
      <c r="E9" s="13">
        <v>1</v>
      </c>
      <c r="F9" s="50">
        <v>23760</v>
      </c>
      <c r="G9" s="88">
        <f t="shared" si="0"/>
        <v>23760</v>
      </c>
      <c r="H9" s="55">
        <v>42142</v>
      </c>
      <c r="I9" s="55">
        <v>42191</v>
      </c>
      <c r="J9" s="55">
        <v>42246</v>
      </c>
      <c r="K9" s="56"/>
      <c r="L9" s="52" t="s">
        <v>57</v>
      </c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</row>
    <row r="10" spans="1:229" ht="30" customHeight="1">
      <c r="A10" s="59"/>
      <c r="B10" s="16"/>
      <c r="C10" s="48" t="s">
        <v>44</v>
      </c>
      <c r="D10" s="60"/>
      <c r="E10" s="19">
        <v>2</v>
      </c>
      <c r="F10" s="61">
        <v>136080</v>
      </c>
      <c r="G10" s="88">
        <f t="shared" si="0"/>
        <v>272160</v>
      </c>
      <c r="H10" s="45">
        <v>42336</v>
      </c>
      <c r="I10" s="55">
        <v>42357</v>
      </c>
      <c r="J10" s="55">
        <v>42399</v>
      </c>
      <c r="K10" s="62"/>
      <c r="L10" s="63" t="s">
        <v>58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</row>
    <row r="11" spans="1:229" ht="30" customHeight="1">
      <c r="A11" s="59"/>
      <c r="B11" s="16"/>
      <c r="C11" s="17" t="s">
        <v>45</v>
      </c>
      <c r="D11" s="60" t="s">
        <v>46</v>
      </c>
      <c r="E11" s="19">
        <v>4</v>
      </c>
      <c r="F11" s="61">
        <v>68040</v>
      </c>
      <c r="G11" s="88">
        <f t="shared" si="0"/>
        <v>272160</v>
      </c>
      <c r="H11" s="45">
        <v>42336</v>
      </c>
      <c r="I11" s="55">
        <v>42357</v>
      </c>
      <c r="J11" s="55">
        <v>42399</v>
      </c>
      <c r="K11" s="62"/>
      <c r="L11" s="63" t="s">
        <v>47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</row>
    <row r="12" spans="1:229" ht="33" customHeight="1">
      <c r="A12" s="59"/>
      <c r="B12" s="16"/>
      <c r="C12" s="17" t="s">
        <v>48</v>
      </c>
      <c r="D12" s="24"/>
      <c r="E12" s="19">
        <v>1</v>
      </c>
      <c r="F12" s="61">
        <v>111240</v>
      </c>
      <c r="G12" s="88">
        <f t="shared" si="0"/>
        <v>111240</v>
      </c>
      <c r="H12" s="45">
        <v>42336</v>
      </c>
      <c r="I12" s="55">
        <v>42357</v>
      </c>
      <c r="J12" s="55">
        <v>42399</v>
      </c>
      <c r="K12" s="62"/>
      <c r="L12" s="63" t="s">
        <v>39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</row>
    <row r="13" spans="1:229" ht="30" customHeight="1">
      <c r="A13" s="59"/>
      <c r="B13" s="16"/>
      <c r="C13" s="24" t="s">
        <v>12</v>
      </c>
      <c r="D13" s="18"/>
      <c r="E13" s="19"/>
      <c r="F13" s="61"/>
      <c r="G13" s="64">
        <f>SUM(G6:G12)</f>
        <v>15407042</v>
      </c>
      <c r="H13" s="27"/>
      <c r="I13" s="27"/>
      <c r="J13" s="26"/>
      <c r="K13" s="62"/>
      <c r="L13" s="6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</row>
    <row r="14" spans="1:229" ht="30" customHeight="1">
      <c r="A14" s="59" t="s">
        <v>15</v>
      </c>
      <c r="B14" s="16"/>
      <c r="C14" s="17"/>
      <c r="D14" s="18"/>
      <c r="E14" s="19"/>
      <c r="F14" s="61"/>
      <c r="G14" s="64"/>
      <c r="H14" s="27"/>
      <c r="I14" s="27"/>
      <c r="J14" s="27"/>
      <c r="K14" s="65"/>
      <c r="L14" s="6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</row>
    <row r="15" spans="1:229" ht="30" customHeight="1">
      <c r="A15" s="59"/>
      <c r="B15" s="16" t="s">
        <v>24</v>
      </c>
      <c r="C15" s="66" t="s">
        <v>64</v>
      </c>
      <c r="D15" s="67" t="s">
        <v>63</v>
      </c>
      <c r="E15" s="30">
        <v>1</v>
      </c>
      <c r="F15" s="68">
        <v>120000</v>
      </c>
      <c r="G15" s="88">
        <f>E15*F15</f>
        <v>120000</v>
      </c>
      <c r="H15" s="45" t="s">
        <v>59</v>
      </c>
      <c r="I15" s="55">
        <v>42337</v>
      </c>
      <c r="J15" s="55">
        <v>42365</v>
      </c>
      <c r="K15" s="62">
        <f>G15</f>
        <v>120000</v>
      </c>
      <c r="L15" s="69" t="s">
        <v>49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</row>
    <row r="16" spans="1:229" ht="30" customHeight="1">
      <c r="A16" s="59"/>
      <c r="B16" s="16" t="s">
        <v>16</v>
      </c>
      <c r="C16" s="66"/>
      <c r="D16" s="70"/>
      <c r="E16" s="30"/>
      <c r="F16" s="31"/>
      <c r="G16" s="88">
        <v>0</v>
      </c>
      <c r="H16" s="45"/>
      <c r="I16" s="55"/>
      <c r="J16" s="45"/>
      <c r="K16" s="71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</row>
    <row r="17" spans="1:229" ht="30" customHeight="1">
      <c r="A17" s="59"/>
      <c r="B17" s="16"/>
      <c r="C17" s="24" t="s">
        <v>12</v>
      </c>
      <c r="D17" s="18"/>
      <c r="E17" s="19"/>
      <c r="F17" s="19"/>
      <c r="G17" s="64">
        <f>SUM(G15:G16)</f>
        <v>120000</v>
      </c>
      <c r="H17" s="27"/>
      <c r="I17" s="27"/>
      <c r="J17" s="27"/>
      <c r="K17" s="65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</row>
    <row r="18" spans="1:229" ht="30" customHeight="1">
      <c r="A18" s="44" t="s">
        <v>19</v>
      </c>
      <c r="B18" s="10"/>
      <c r="C18" s="24"/>
      <c r="D18" s="18"/>
      <c r="E18" s="19"/>
      <c r="F18" s="19"/>
      <c r="G18" s="64"/>
      <c r="H18" s="72" t="s">
        <v>70</v>
      </c>
      <c r="I18" s="72" t="s">
        <v>71</v>
      </c>
      <c r="J18" s="25"/>
      <c r="K18" s="51"/>
      <c r="L18" s="6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</row>
    <row r="19" spans="1:229" ht="41.25" customHeight="1">
      <c r="A19" s="44"/>
      <c r="B19" s="10" t="s">
        <v>30</v>
      </c>
      <c r="C19" s="73" t="s">
        <v>50</v>
      </c>
      <c r="D19" s="49" t="s">
        <v>67</v>
      </c>
      <c r="E19" s="30">
        <v>1</v>
      </c>
      <c r="F19" s="74">
        <v>30000</v>
      </c>
      <c r="G19" s="88">
        <f t="shared" ref="G19:G21" si="1">E19*F19</f>
        <v>30000</v>
      </c>
      <c r="H19" s="72">
        <v>42223</v>
      </c>
      <c r="I19" s="72">
        <v>42224</v>
      </c>
      <c r="J19" s="25">
        <v>42276</v>
      </c>
      <c r="K19" s="62"/>
      <c r="L19" s="63" t="s">
        <v>51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</row>
    <row r="20" spans="1:229" ht="41.25" customHeight="1">
      <c r="A20" s="44"/>
      <c r="B20" s="10"/>
      <c r="C20" s="73" t="s">
        <v>60</v>
      </c>
      <c r="D20" s="49" t="s">
        <v>68</v>
      </c>
      <c r="E20" s="30">
        <v>1</v>
      </c>
      <c r="F20" s="64">
        <v>39800</v>
      </c>
      <c r="G20" s="88">
        <f t="shared" si="1"/>
        <v>39800</v>
      </c>
      <c r="H20" s="72">
        <v>42315</v>
      </c>
      <c r="I20" s="72">
        <v>42316</v>
      </c>
      <c r="J20" s="25">
        <v>42346</v>
      </c>
      <c r="K20" s="62"/>
      <c r="L20" s="63" t="s">
        <v>51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</row>
    <row r="21" spans="1:229" ht="41.25" customHeight="1">
      <c r="A21" s="44"/>
      <c r="B21" s="10"/>
      <c r="C21" s="73" t="s">
        <v>52</v>
      </c>
      <c r="D21" s="49" t="s">
        <v>69</v>
      </c>
      <c r="E21" s="30">
        <v>1</v>
      </c>
      <c r="F21" s="64">
        <v>25000</v>
      </c>
      <c r="G21" s="88">
        <f t="shared" si="1"/>
        <v>25000</v>
      </c>
      <c r="H21" s="72">
        <v>42386</v>
      </c>
      <c r="I21" s="72">
        <v>42386</v>
      </c>
      <c r="J21" s="25">
        <v>42413</v>
      </c>
      <c r="K21" s="62"/>
      <c r="L21" s="63" t="s">
        <v>51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</row>
    <row r="22" spans="1:229" ht="30" customHeight="1">
      <c r="A22" s="44"/>
      <c r="B22" s="10" t="s">
        <v>31</v>
      </c>
      <c r="C22" s="24"/>
      <c r="D22" s="18"/>
      <c r="E22" s="19"/>
      <c r="F22" s="19"/>
      <c r="G22" s="64">
        <v>0</v>
      </c>
      <c r="H22" s="72"/>
      <c r="I22" s="72"/>
      <c r="J22" s="25"/>
      <c r="K22" s="51"/>
      <c r="L22" s="6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</row>
    <row r="23" spans="1:229" ht="30" customHeight="1">
      <c r="A23" s="44"/>
      <c r="B23" s="10"/>
      <c r="C23" s="24" t="s">
        <v>7</v>
      </c>
      <c r="D23" s="18"/>
      <c r="E23" s="19"/>
      <c r="F23" s="19"/>
      <c r="G23" s="64">
        <f>SUM(G19:G22)</f>
        <v>94800</v>
      </c>
      <c r="H23" s="72"/>
      <c r="I23" s="72"/>
      <c r="J23" s="25"/>
      <c r="K23" s="51"/>
      <c r="L23" s="6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</row>
    <row r="24" spans="1:229" ht="30" customHeight="1">
      <c r="A24" s="59" t="s">
        <v>17</v>
      </c>
      <c r="B24" s="16"/>
      <c r="C24" s="17"/>
      <c r="D24" s="18"/>
      <c r="E24" s="19"/>
      <c r="F24" s="19"/>
      <c r="G24" s="64"/>
      <c r="H24" s="72"/>
      <c r="I24" s="72"/>
      <c r="J24" s="25"/>
      <c r="K24" s="51"/>
      <c r="L24" s="7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</row>
    <row r="25" spans="1:229" ht="30" customHeight="1">
      <c r="A25" s="59"/>
      <c r="B25" s="16" t="s">
        <v>27</v>
      </c>
      <c r="C25" s="17"/>
      <c r="D25" s="18"/>
      <c r="E25" s="19"/>
      <c r="F25" s="19"/>
      <c r="G25" s="64">
        <v>0</v>
      </c>
      <c r="H25" s="27"/>
      <c r="I25" s="27"/>
      <c r="J25" s="26"/>
      <c r="K25" s="62"/>
      <c r="L25" s="6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</row>
    <row r="26" spans="1:229" ht="30" customHeight="1">
      <c r="A26" s="59"/>
      <c r="B26" s="16" t="s">
        <v>28</v>
      </c>
      <c r="C26" s="17"/>
      <c r="D26" s="18"/>
      <c r="E26" s="19"/>
      <c r="F26" s="19"/>
      <c r="G26" s="64">
        <v>0</v>
      </c>
      <c r="H26" s="27"/>
      <c r="I26" s="27"/>
      <c r="J26" s="26"/>
      <c r="K26" s="62"/>
      <c r="L26" s="63"/>
    </row>
    <row r="27" spans="1:229" ht="28.5" customHeight="1">
      <c r="A27" s="59"/>
      <c r="B27" s="16" t="s">
        <v>20</v>
      </c>
      <c r="C27" s="73" t="s">
        <v>65</v>
      </c>
      <c r="D27" s="60" t="s">
        <v>66</v>
      </c>
      <c r="E27" s="19">
        <v>1</v>
      </c>
      <c r="F27" s="76">
        <v>12000</v>
      </c>
      <c r="G27" s="88">
        <f>E27*F27</f>
        <v>12000</v>
      </c>
      <c r="H27" s="72">
        <v>42223</v>
      </c>
      <c r="I27" s="72">
        <v>42223</v>
      </c>
      <c r="J27" s="25">
        <v>42276</v>
      </c>
      <c r="K27" s="65">
        <f>G27</f>
        <v>12000</v>
      </c>
      <c r="L27" s="63" t="s">
        <v>51</v>
      </c>
    </row>
    <row r="28" spans="1:229" ht="30" customHeight="1">
      <c r="A28" s="59"/>
      <c r="B28" s="16" t="s">
        <v>53</v>
      </c>
      <c r="C28" s="77"/>
      <c r="D28" s="78"/>
      <c r="E28" s="19"/>
      <c r="F28" s="19"/>
      <c r="G28" s="88"/>
      <c r="H28" s="27"/>
      <c r="I28" s="27"/>
      <c r="J28" s="26"/>
      <c r="K28" s="62">
        <f>SUM(K5:K27)</f>
        <v>132000</v>
      </c>
      <c r="L28" s="63"/>
    </row>
    <row r="29" spans="1:229" ht="30" customHeight="1">
      <c r="A29" s="59"/>
      <c r="B29" s="16" t="s">
        <v>21</v>
      </c>
      <c r="C29" s="77"/>
      <c r="D29" s="78"/>
      <c r="E29" s="19"/>
      <c r="F29" s="19"/>
      <c r="G29" s="88">
        <f>K29</f>
        <v>13200</v>
      </c>
      <c r="H29" s="27"/>
      <c r="I29" s="27"/>
      <c r="J29" s="26"/>
      <c r="K29" s="62">
        <f>INT(K28*0.1)</f>
        <v>13200</v>
      </c>
      <c r="L29" s="63"/>
    </row>
    <row r="30" spans="1:229" ht="30" customHeight="1">
      <c r="A30" s="59"/>
      <c r="B30" s="16"/>
      <c r="C30" s="24" t="s">
        <v>12</v>
      </c>
      <c r="D30" s="18"/>
      <c r="E30" s="19"/>
      <c r="F30" s="19"/>
      <c r="G30" s="64">
        <f>SUM(G25:G29)</f>
        <v>25200</v>
      </c>
      <c r="H30" s="27"/>
      <c r="I30" s="27"/>
      <c r="J30" s="26"/>
      <c r="K30" s="79"/>
      <c r="L30" s="63"/>
    </row>
    <row r="31" spans="1:229" ht="30" customHeight="1">
      <c r="A31" s="59"/>
      <c r="B31" s="16"/>
      <c r="C31" s="17"/>
      <c r="D31" s="18"/>
      <c r="E31" s="19"/>
      <c r="F31" s="19"/>
      <c r="G31" s="64"/>
      <c r="H31" s="23"/>
      <c r="I31" s="23"/>
      <c r="J31" s="22"/>
      <c r="K31" s="80"/>
      <c r="L31" s="63"/>
    </row>
    <row r="32" spans="1:229" s="54" customFormat="1" ht="30" customHeight="1">
      <c r="A32" s="44" t="s">
        <v>11</v>
      </c>
      <c r="B32" s="81"/>
      <c r="C32" s="82">
        <f>G23+G13+G30+G17</f>
        <v>15647042</v>
      </c>
      <c r="D32" s="83">
        <v>0.3</v>
      </c>
      <c r="E32" s="84" t="s">
        <v>61</v>
      </c>
      <c r="F32" s="13"/>
      <c r="G32" s="88">
        <f>INT(C32*0.3)</f>
        <v>4694112</v>
      </c>
      <c r="H32" s="15"/>
      <c r="I32" s="15"/>
      <c r="J32" s="20"/>
      <c r="K32" s="85"/>
      <c r="L32" s="52"/>
    </row>
    <row r="33" spans="1:12" s="54" customFormat="1" ht="30" customHeight="1">
      <c r="A33" s="44"/>
      <c r="B33" s="81"/>
      <c r="C33" s="82"/>
      <c r="D33" s="83"/>
      <c r="E33" s="84"/>
      <c r="F33" s="13"/>
      <c r="G33" s="88"/>
      <c r="H33" s="15"/>
      <c r="I33" s="15"/>
      <c r="J33" s="20"/>
      <c r="K33" s="85"/>
      <c r="L33" s="52"/>
    </row>
    <row r="34" spans="1:12" s="54" customFormat="1" ht="30" customHeight="1">
      <c r="A34" s="44"/>
      <c r="B34" s="81"/>
      <c r="C34" s="82"/>
      <c r="D34" s="83"/>
      <c r="E34" s="86" t="s">
        <v>54</v>
      </c>
      <c r="F34" s="13"/>
      <c r="G34" s="88">
        <f>C32+G32</f>
        <v>20341154</v>
      </c>
      <c r="H34" s="15"/>
      <c r="I34" s="15"/>
      <c r="J34" s="20"/>
      <c r="K34" s="85"/>
      <c r="L34" s="52"/>
    </row>
    <row r="35" spans="1:12" s="54" customFormat="1" ht="30" customHeight="1">
      <c r="A35" s="44"/>
      <c r="B35" s="10"/>
      <c r="C35" s="48"/>
      <c r="D35" s="87"/>
      <c r="E35" s="13"/>
      <c r="F35" s="13"/>
      <c r="G35" s="88"/>
      <c r="H35" s="15"/>
      <c r="I35" s="15"/>
      <c r="J35" s="20"/>
      <c r="K35" s="85"/>
      <c r="L35" s="52"/>
    </row>
    <row r="36" spans="1:12" s="54" customFormat="1" ht="30" customHeight="1">
      <c r="A36" s="44" t="s">
        <v>13</v>
      </c>
      <c r="B36" s="10"/>
      <c r="C36" s="48"/>
      <c r="D36" s="87" t="s">
        <v>55</v>
      </c>
      <c r="E36" s="84" t="s">
        <v>62</v>
      </c>
      <c r="F36" s="13"/>
      <c r="G36" s="88">
        <v>11961301</v>
      </c>
      <c r="H36" s="45">
        <v>42308</v>
      </c>
      <c r="I36" s="45">
        <v>42459</v>
      </c>
      <c r="J36" s="55">
        <v>42448</v>
      </c>
      <c r="K36" s="85"/>
      <c r="L36" s="52" t="s">
        <v>55</v>
      </c>
    </row>
    <row r="37" spans="1:12" s="54" customFormat="1" ht="30" customHeight="1">
      <c r="A37" s="44"/>
      <c r="B37" s="10"/>
      <c r="C37" s="12" t="s">
        <v>12</v>
      </c>
      <c r="D37" s="87"/>
      <c r="E37" s="13"/>
      <c r="F37" s="13"/>
      <c r="G37" s="88">
        <f>SUM(G36)</f>
        <v>11961301</v>
      </c>
      <c r="H37" s="15"/>
      <c r="I37" s="15"/>
      <c r="J37" s="20"/>
      <c r="K37" s="85"/>
      <c r="L37" s="52"/>
    </row>
    <row r="38" spans="1:12" s="54" customFormat="1" ht="30" customHeight="1" thickBot="1">
      <c r="A38" s="89" t="s">
        <v>26</v>
      </c>
      <c r="B38" s="10"/>
      <c r="C38" s="48"/>
      <c r="D38" s="87"/>
      <c r="E38" s="13"/>
      <c r="F38" s="13"/>
      <c r="G38" s="88"/>
      <c r="H38" s="15"/>
      <c r="I38" s="15"/>
      <c r="J38" s="20"/>
      <c r="K38" s="85"/>
      <c r="L38" s="52"/>
    </row>
    <row r="39" spans="1:12" s="54" customFormat="1" ht="30" customHeight="1" thickTop="1">
      <c r="A39" s="90"/>
      <c r="B39" s="91"/>
      <c r="C39" s="92"/>
      <c r="D39" s="93"/>
      <c r="E39" s="94" t="s">
        <v>9</v>
      </c>
      <c r="F39" s="93"/>
      <c r="G39" s="98">
        <f>G34+G37</f>
        <v>32302455</v>
      </c>
      <c r="H39" s="95"/>
      <c r="I39" s="95"/>
      <c r="J39" s="95"/>
      <c r="K39" s="96"/>
      <c r="L39" s="97"/>
    </row>
    <row r="40" spans="1:12" ht="30.95" customHeight="1">
      <c r="K40" s="33"/>
    </row>
    <row r="41" spans="1:12" ht="30.95" customHeight="1">
      <c r="K41" s="33"/>
    </row>
    <row r="42" spans="1:12" ht="30.95" customHeight="1">
      <c r="K42" s="33"/>
    </row>
    <row r="43" spans="1:12" ht="30.95" customHeight="1">
      <c r="K43" s="33"/>
    </row>
    <row r="44" spans="1:12" ht="30.95" customHeight="1"/>
    <row r="45" spans="1:12" ht="30.95" customHeight="1"/>
    <row r="46" spans="1:12" ht="30.95" customHeight="1"/>
    <row r="47" spans="1:12" ht="30.95" customHeight="1"/>
    <row r="48" spans="1:12" ht="30.95" customHeight="1"/>
    <row r="49" ht="30.95" customHeight="1"/>
    <row r="50" ht="30.95" customHeight="1"/>
    <row r="51" ht="30.95" customHeight="1"/>
    <row r="52" ht="30.95" customHeight="1"/>
    <row r="53" ht="30.95" customHeight="1"/>
    <row r="54" ht="30.95" customHeight="1"/>
    <row r="55" ht="30.95" customHeight="1"/>
    <row r="56" ht="30.95" customHeight="1"/>
    <row r="57" ht="30.95" customHeight="1"/>
    <row r="58" ht="30.95" customHeight="1"/>
    <row r="59" ht="30.95" customHeight="1"/>
    <row r="60" ht="30.95" customHeight="1"/>
    <row r="61" ht="30.95" customHeight="1"/>
    <row r="62" ht="30.95" customHeight="1"/>
    <row r="63" ht="30.95" customHeight="1"/>
    <row r="64" ht="30.95" customHeight="1"/>
    <row r="65" ht="30.95" customHeight="1"/>
    <row r="66" ht="30.95" customHeight="1"/>
    <row r="67" ht="30.95" customHeight="1"/>
    <row r="68" ht="30.95" customHeight="1"/>
    <row r="69" ht="30.95" customHeight="1"/>
    <row r="70" ht="30.95" customHeight="1"/>
    <row r="71" ht="30.95" customHeight="1"/>
    <row r="72" ht="30.95" customHeight="1"/>
    <row r="73" ht="30.95" customHeight="1"/>
    <row r="74" ht="30.95" customHeight="1"/>
    <row r="75" ht="30.95" customHeight="1"/>
    <row r="76" ht="30.95" customHeight="1"/>
    <row r="77" ht="30.95" customHeight="1"/>
    <row r="78" ht="30.95" customHeight="1"/>
    <row r="79" ht="30.95" customHeight="1"/>
    <row r="80" ht="30.95" customHeight="1"/>
    <row r="81" ht="30.95" customHeight="1"/>
    <row r="82" ht="30.95" customHeight="1"/>
    <row r="83" ht="30.95" customHeight="1"/>
    <row r="84" ht="30.95" customHeight="1"/>
    <row r="85" ht="30.95" customHeight="1"/>
    <row r="86" ht="30.95" customHeight="1"/>
    <row r="87" ht="30.95" customHeight="1"/>
    <row r="88" ht="30.95" customHeight="1"/>
    <row r="89" ht="30.95" customHeight="1"/>
    <row r="90" ht="30.95" customHeight="1"/>
    <row r="91" ht="30.95" customHeight="1"/>
    <row r="92" ht="30.95" customHeight="1"/>
    <row r="93" ht="30.95" customHeight="1"/>
    <row r="94" ht="30.95" customHeight="1"/>
    <row r="95" ht="30.95" customHeight="1"/>
    <row r="96" ht="30.95" customHeight="1"/>
    <row r="97" ht="30.95" customHeight="1"/>
    <row r="98" ht="30.95" customHeight="1"/>
    <row r="99" ht="30.95" customHeight="1"/>
    <row r="100" ht="30.95" customHeight="1"/>
    <row r="101" ht="30.95" customHeight="1"/>
    <row r="102" ht="30.95" customHeight="1"/>
  </sheetData>
  <mergeCells count="1">
    <mergeCell ref="A1:L1"/>
  </mergeCells>
  <phoneticPr fontId="5"/>
  <printOptions horizontalCentered="1"/>
  <pageMargins left="0.39370078740157483" right="0.19685039370078741" top="0.78740157480314965" bottom="0.43307086614173229" header="0.15748031496062992" footer="0.19685039370078741"/>
  <pageSetup paperSize="9" scale="91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様式15　帳簿</vt:lpstr>
      <vt:lpstr>'様式15　帳簿'!Print_Area</vt:lpstr>
      <vt:lpstr>'様式15　帳簿'!Print_Titles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2022-06-15T04:09:38Z</dcterms:created>
  <dcterms:modified xsi:type="dcterms:W3CDTF">2022-06-15T04:09:50Z</dcterms:modified>
</cp:coreProperties>
</file>